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13_ncr:1_{F064D1DF-7BEB-4A15-B9F0-3C80892BCBAA}" xr6:coauthVersionLast="47" xr6:coauthVersionMax="47" xr10:uidLastSave="{00000000-0000-0000-0000-000000000000}"/>
  <bookViews>
    <workbookView xWindow="-120" yWindow="-120" windowWidth="20730" windowHeight="11310" xr2:uid="{4425F934-C298-41CE-8095-324B64EF929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9" i="1"/>
  <c r="H5" i="1"/>
  <c r="H6" i="1"/>
  <c r="H7" i="1"/>
  <c r="H4" i="1"/>
  <c r="C45" i="1" l="1"/>
  <c r="C50" i="1" s="1"/>
  <c r="C46" i="1"/>
  <c r="C47" i="1"/>
  <c r="C48" i="1"/>
  <c r="C49" i="1"/>
  <c r="C44" i="1"/>
  <c r="B49" i="1"/>
  <c r="B48" i="1"/>
  <c r="B47" i="1"/>
  <c r="B46" i="1"/>
  <c r="B45" i="1"/>
  <c r="B44" i="1"/>
  <c r="C27" i="1"/>
  <c r="C28" i="1"/>
  <c r="C29" i="1"/>
  <c r="C30" i="1"/>
  <c r="C31" i="1"/>
  <c r="C26" i="1"/>
  <c r="E27" i="1"/>
  <c r="E28" i="1"/>
  <c r="E29" i="1"/>
  <c r="E30" i="1"/>
  <c r="E31" i="1"/>
  <c r="E26" i="1"/>
  <c r="E45" i="1"/>
  <c r="E46" i="1"/>
  <c r="E47" i="1"/>
  <c r="E48" i="1"/>
  <c r="E49" i="1"/>
  <c r="E44" i="1"/>
  <c r="F49" i="1"/>
  <c r="F48" i="1"/>
  <c r="F47" i="1"/>
  <c r="F46" i="1"/>
  <c r="F45" i="1"/>
  <c r="F44" i="1"/>
  <c r="H64" i="1"/>
  <c r="H65" i="1"/>
  <c r="H66" i="1"/>
  <c r="H67" i="1"/>
  <c r="H68" i="1"/>
  <c r="H63" i="1"/>
  <c r="H27" i="1"/>
  <c r="I27" i="1"/>
  <c r="H28" i="1"/>
  <c r="I28" i="1"/>
  <c r="H29" i="1"/>
  <c r="I29" i="1"/>
  <c r="H30" i="1"/>
  <c r="I30" i="1"/>
  <c r="H31" i="1"/>
  <c r="I31" i="1"/>
  <c r="I26" i="1"/>
  <c r="H26" i="1"/>
  <c r="H45" i="1"/>
  <c r="I45" i="1"/>
  <c r="H46" i="1"/>
  <c r="I46" i="1"/>
  <c r="H47" i="1"/>
  <c r="I47" i="1"/>
  <c r="H48" i="1"/>
  <c r="I48" i="1"/>
  <c r="H49" i="1"/>
  <c r="I49" i="1"/>
  <c r="I44" i="1"/>
  <c r="H44" i="1"/>
  <c r="K45" i="1"/>
  <c r="K50" i="1" s="1"/>
  <c r="K46" i="1"/>
  <c r="K47" i="1"/>
  <c r="K48" i="1"/>
  <c r="K49" i="1"/>
  <c r="K44" i="1"/>
  <c r="J49" i="1"/>
  <c r="J48" i="1"/>
  <c r="J47" i="1"/>
  <c r="J46" i="1"/>
  <c r="J45" i="1"/>
  <c r="J44" i="1"/>
  <c r="K27" i="1"/>
  <c r="K28" i="1"/>
  <c r="K29" i="1"/>
  <c r="K30" i="1"/>
  <c r="K31" i="1"/>
  <c r="K26" i="1"/>
  <c r="M27" i="1"/>
  <c r="M28" i="1"/>
  <c r="M29" i="1"/>
  <c r="M30" i="1"/>
  <c r="M31" i="1"/>
  <c r="M26" i="1"/>
  <c r="M45" i="1"/>
  <c r="M46" i="1"/>
  <c r="M47" i="1"/>
  <c r="M48" i="1"/>
  <c r="M49" i="1"/>
  <c r="M44" i="1"/>
  <c r="N49" i="1"/>
  <c r="N48" i="1"/>
  <c r="N47" i="1"/>
  <c r="N46" i="1"/>
  <c r="N45" i="1"/>
  <c r="N44" i="1"/>
  <c r="N50" i="1" s="1"/>
  <c r="T59" i="1"/>
  <c r="T58" i="1"/>
  <c r="T57" i="1"/>
  <c r="T56" i="1"/>
  <c r="T55" i="1"/>
  <c r="T54" i="1"/>
  <c r="O59" i="1"/>
  <c r="O58" i="1"/>
  <c r="O57" i="1"/>
  <c r="O56" i="1"/>
  <c r="O55" i="1"/>
  <c r="O54" i="1"/>
  <c r="B50" i="1"/>
  <c r="D50" i="1"/>
  <c r="E50" i="1"/>
  <c r="F50" i="1"/>
  <c r="G50" i="1"/>
  <c r="H50" i="1"/>
  <c r="J50" i="1"/>
  <c r="L50" i="1"/>
  <c r="M50" i="1"/>
  <c r="Q50" i="1"/>
  <c r="R50" i="1"/>
  <c r="T50" i="1"/>
  <c r="V50" i="1"/>
  <c r="O50" i="1"/>
  <c r="P64" i="1"/>
  <c r="P65" i="1"/>
  <c r="P66" i="1"/>
  <c r="P67" i="1"/>
  <c r="P68" i="1"/>
  <c r="P63" i="1"/>
  <c r="P10" i="1"/>
  <c r="P11" i="1"/>
  <c r="P12" i="1"/>
  <c r="P9" i="1"/>
  <c r="P5" i="1"/>
  <c r="P6" i="1"/>
  <c r="P7" i="1"/>
  <c r="P4" i="1"/>
  <c r="B14" i="1"/>
  <c r="C14" i="1"/>
  <c r="D14" i="1"/>
  <c r="E14" i="1"/>
  <c r="F14" i="1"/>
  <c r="G14" i="1"/>
  <c r="I14" i="1"/>
  <c r="J14" i="1"/>
  <c r="K14" i="1"/>
  <c r="L14" i="1"/>
  <c r="M14" i="1"/>
  <c r="N14" i="1"/>
  <c r="O14" i="1"/>
  <c r="Q14" i="1"/>
  <c r="R14" i="1"/>
  <c r="S14" i="1"/>
  <c r="T14" i="1"/>
  <c r="Q27" i="1"/>
  <c r="Q28" i="1"/>
  <c r="Q29" i="1"/>
  <c r="Q30" i="1"/>
  <c r="Q31" i="1"/>
  <c r="Q26" i="1"/>
  <c r="P27" i="1"/>
  <c r="P28" i="1"/>
  <c r="P29" i="1"/>
  <c r="P30" i="1"/>
  <c r="P31" i="1"/>
  <c r="P26" i="1"/>
  <c r="S27" i="1"/>
  <c r="S28" i="1"/>
  <c r="S29" i="1"/>
  <c r="S30" i="1"/>
  <c r="S31" i="1"/>
  <c r="S26" i="1"/>
  <c r="I50" i="1" l="1"/>
  <c r="I57" i="1" s="1"/>
  <c r="D17" i="1"/>
  <c r="G17" i="1"/>
  <c r="L17" i="1"/>
  <c r="O17" i="1"/>
  <c r="D18" i="1"/>
  <c r="G18" i="1"/>
  <c r="L18" i="1"/>
  <c r="O18" i="1"/>
  <c r="T18" i="1"/>
  <c r="D3" i="1"/>
  <c r="G3" i="1"/>
  <c r="L3" i="1"/>
  <c r="O3" i="1"/>
  <c r="T3" i="1"/>
  <c r="D16" i="1"/>
  <c r="G16" i="1"/>
  <c r="L16" i="1"/>
  <c r="O16" i="1"/>
  <c r="T16" i="1"/>
  <c r="B15" i="1"/>
  <c r="C15" i="1"/>
  <c r="D15" i="1"/>
  <c r="E15" i="1"/>
  <c r="F15" i="1"/>
  <c r="G15" i="1"/>
  <c r="I15" i="1"/>
  <c r="J15" i="1"/>
  <c r="K15" i="1"/>
  <c r="L15" i="1"/>
  <c r="M15" i="1"/>
  <c r="N15" i="1"/>
  <c r="O15" i="1"/>
  <c r="Q15" i="1"/>
  <c r="R15" i="1"/>
  <c r="S15" i="1"/>
  <c r="T17" i="1"/>
  <c r="D81" i="1"/>
  <c r="G81" i="1"/>
  <c r="H81" i="1"/>
  <c r="L81" i="1"/>
  <c r="O81" i="1"/>
  <c r="P81" i="1"/>
  <c r="D82" i="1"/>
  <c r="G82" i="1"/>
  <c r="H82" i="1"/>
  <c r="L82" i="1"/>
  <c r="O82" i="1"/>
  <c r="P82" i="1"/>
  <c r="D83" i="1"/>
  <c r="G83" i="1"/>
  <c r="H83" i="1"/>
  <c r="L83" i="1"/>
  <c r="O83" i="1"/>
  <c r="P83" i="1"/>
  <c r="D84" i="1"/>
  <c r="G84" i="1"/>
  <c r="H84" i="1"/>
  <c r="L84" i="1"/>
  <c r="O84" i="1"/>
  <c r="P84" i="1"/>
  <c r="D85" i="1"/>
  <c r="G85" i="1"/>
  <c r="H85" i="1"/>
  <c r="L85" i="1"/>
  <c r="O85" i="1"/>
  <c r="P85" i="1"/>
  <c r="T82" i="1"/>
  <c r="T83" i="1"/>
  <c r="T84" i="1"/>
  <c r="T85" i="1"/>
  <c r="T81" i="1"/>
  <c r="U27" i="1"/>
  <c r="U28" i="1"/>
  <c r="U29" i="1"/>
  <c r="U30" i="1"/>
  <c r="U31" i="1"/>
  <c r="U26" i="1"/>
  <c r="B69" i="1"/>
  <c r="B70" i="1" s="1"/>
  <c r="C69" i="1"/>
  <c r="D69" i="1"/>
  <c r="E69" i="1"/>
  <c r="F69" i="1"/>
  <c r="G69" i="1"/>
  <c r="G75" i="1" s="1"/>
  <c r="H69" i="1"/>
  <c r="H75" i="1" s="1"/>
  <c r="I69" i="1"/>
  <c r="J69" i="1"/>
  <c r="J70" i="1" s="1"/>
  <c r="K69" i="1"/>
  <c r="L69" i="1"/>
  <c r="M69" i="1"/>
  <c r="N69" i="1"/>
  <c r="O69" i="1"/>
  <c r="O75" i="1" s="1"/>
  <c r="P69" i="1"/>
  <c r="P75" i="1" s="1"/>
  <c r="Q69" i="1"/>
  <c r="R69" i="1"/>
  <c r="R70" i="1" s="1"/>
  <c r="S69" i="1"/>
  <c r="T69" i="1"/>
  <c r="T70" i="1" s="1"/>
  <c r="B32" i="1"/>
  <c r="C32" i="1"/>
  <c r="C36" i="1" s="1"/>
  <c r="D32" i="1"/>
  <c r="E32" i="1"/>
  <c r="E37" i="1" s="1"/>
  <c r="F32" i="1"/>
  <c r="G32" i="1"/>
  <c r="H32" i="1"/>
  <c r="H35" i="1" s="1"/>
  <c r="I32" i="1"/>
  <c r="I35" i="1" s="1"/>
  <c r="J32" i="1"/>
  <c r="J38" i="1" s="1"/>
  <c r="K32" i="1"/>
  <c r="L32" i="1"/>
  <c r="M32" i="1"/>
  <c r="M38" i="1" s="1"/>
  <c r="N32" i="1"/>
  <c r="N35" i="1" s="1"/>
  <c r="O32" i="1"/>
  <c r="P32" i="1"/>
  <c r="P35" i="1" s="1"/>
  <c r="Q32" i="1"/>
  <c r="Q35" i="1" s="1"/>
  <c r="R32" i="1"/>
  <c r="S32" i="1"/>
  <c r="S38" i="1" s="1"/>
  <c r="T32" i="1"/>
  <c r="U22" i="1"/>
  <c r="B60" i="1"/>
  <c r="C54" i="1"/>
  <c r="D54" i="1"/>
  <c r="E54" i="1"/>
  <c r="F60" i="1"/>
  <c r="G54" i="1"/>
  <c r="H54" i="1"/>
  <c r="I54" i="1"/>
  <c r="J60" i="1"/>
  <c r="K54" i="1"/>
  <c r="L54" i="1"/>
  <c r="M54" i="1"/>
  <c r="M60" i="1" s="1"/>
  <c r="N60" i="1"/>
  <c r="O60" i="1"/>
  <c r="T60" i="1"/>
  <c r="C55" i="1"/>
  <c r="D55" i="1"/>
  <c r="E55" i="1"/>
  <c r="G55" i="1"/>
  <c r="H55" i="1"/>
  <c r="K55" i="1"/>
  <c r="L55" i="1"/>
  <c r="M55" i="1"/>
  <c r="C56" i="1"/>
  <c r="D56" i="1"/>
  <c r="E56" i="1"/>
  <c r="G56" i="1"/>
  <c r="H56" i="1"/>
  <c r="K56" i="1"/>
  <c r="L56" i="1"/>
  <c r="M56" i="1"/>
  <c r="C57" i="1"/>
  <c r="D57" i="1"/>
  <c r="E57" i="1"/>
  <c r="G57" i="1"/>
  <c r="H57" i="1"/>
  <c r="K57" i="1"/>
  <c r="L57" i="1"/>
  <c r="M57" i="1"/>
  <c r="C58" i="1"/>
  <c r="D58" i="1"/>
  <c r="E58" i="1"/>
  <c r="G58" i="1"/>
  <c r="H58" i="1"/>
  <c r="I58" i="1"/>
  <c r="K58" i="1"/>
  <c r="L58" i="1"/>
  <c r="M58" i="1"/>
  <c r="C59" i="1"/>
  <c r="D59" i="1"/>
  <c r="E59" i="1"/>
  <c r="G59" i="1"/>
  <c r="H59" i="1"/>
  <c r="I59" i="1"/>
  <c r="K59" i="1"/>
  <c r="L59" i="1"/>
  <c r="M59" i="1"/>
  <c r="T38" i="1"/>
  <c r="C51" i="1"/>
  <c r="D51" i="1"/>
  <c r="F51" i="1"/>
  <c r="G51" i="1"/>
  <c r="J51" i="1"/>
  <c r="L51" i="1"/>
  <c r="N51" i="1"/>
  <c r="R60" i="1"/>
  <c r="V32" i="1"/>
  <c r="V33" i="1" s="1"/>
  <c r="B2" i="1"/>
  <c r="B51" i="1" l="1"/>
  <c r="C60" i="1"/>
  <c r="C40" i="1"/>
  <c r="B39" i="1"/>
  <c r="D37" i="1"/>
  <c r="E60" i="1"/>
  <c r="D60" i="1"/>
  <c r="F35" i="1"/>
  <c r="G35" i="1"/>
  <c r="I56" i="1"/>
  <c r="I55" i="1"/>
  <c r="I60" i="1"/>
  <c r="H60" i="1"/>
  <c r="G60" i="1"/>
  <c r="K60" i="1"/>
  <c r="J40" i="1"/>
  <c r="K36" i="1"/>
  <c r="K38" i="1"/>
  <c r="L38" i="1"/>
  <c r="L60" i="1"/>
  <c r="D33" i="1"/>
  <c r="C38" i="1"/>
  <c r="R38" i="1"/>
  <c r="R49" i="1"/>
  <c r="S49" i="1" s="1"/>
  <c r="R48" i="1"/>
  <c r="R47" i="1"/>
  <c r="S47" i="1" s="1"/>
  <c r="R46" i="1"/>
  <c r="R45" i="1"/>
  <c r="R44" i="1"/>
  <c r="L36" i="1"/>
  <c r="C35" i="1"/>
  <c r="C41" i="1" s="1"/>
  <c r="O35" i="1"/>
  <c r="S35" i="1"/>
  <c r="S39" i="1"/>
  <c r="S37" i="1"/>
  <c r="M35" i="1"/>
  <c r="E40" i="1"/>
  <c r="E36" i="1"/>
  <c r="E38" i="1"/>
  <c r="M39" i="1"/>
  <c r="E35" i="1"/>
  <c r="E39" i="1"/>
  <c r="M37" i="1"/>
  <c r="M40" i="1"/>
  <c r="M36" i="1"/>
  <c r="T15" i="1"/>
  <c r="N40" i="1"/>
  <c r="F33" i="1"/>
  <c r="N36" i="1"/>
  <c r="G33" i="1"/>
  <c r="O40" i="1"/>
  <c r="O38" i="1"/>
  <c r="N38" i="1"/>
  <c r="K35" i="1"/>
  <c r="C33" i="1"/>
  <c r="K40" i="1"/>
  <c r="K39" i="1"/>
  <c r="K37" i="1"/>
  <c r="G40" i="1"/>
  <c r="C39" i="1"/>
  <c r="G38" i="1"/>
  <c r="C37" i="1"/>
  <c r="F36" i="1"/>
  <c r="G36" i="1"/>
  <c r="F40" i="1"/>
  <c r="F38" i="1"/>
  <c r="S36" i="1"/>
  <c r="S40" i="1"/>
  <c r="O36" i="1"/>
  <c r="T72" i="1"/>
  <c r="P74" i="1"/>
  <c r="R39" i="1"/>
  <c r="J37" i="1"/>
  <c r="B36" i="1"/>
  <c r="B35" i="1"/>
  <c r="H74" i="1"/>
  <c r="R35" i="1"/>
  <c r="L87" i="1"/>
  <c r="D87" i="1"/>
  <c r="J39" i="1"/>
  <c r="B38" i="1"/>
  <c r="B37" i="1"/>
  <c r="J36" i="1"/>
  <c r="L76" i="1"/>
  <c r="R40" i="1"/>
  <c r="D76" i="1"/>
  <c r="L72" i="1"/>
  <c r="R33" i="1"/>
  <c r="R37" i="1"/>
  <c r="R36" i="1"/>
  <c r="J35" i="1"/>
  <c r="Q70" i="1"/>
  <c r="D72" i="1"/>
  <c r="J33" i="1"/>
  <c r="B40" i="1"/>
  <c r="I70" i="1"/>
  <c r="V46" i="1"/>
  <c r="L39" i="1"/>
  <c r="T35" i="1"/>
  <c r="D35" i="1"/>
  <c r="T77" i="1"/>
  <c r="O74" i="1"/>
  <c r="G74" i="1"/>
  <c r="V45" i="1"/>
  <c r="T33" i="1"/>
  <c r="D40" i="1"/>
  <c r="T36" i="1"/>
  <c r="O70" i="1"/>
  <c r="G70" i="1"/>
  <c r="T76" i="1"/>
  <c r="P77" i="1"/>
  <c r="H77" i="1"/>
  <c r="L75" i="1"/>
  <c r="D75" i="1"/>
  <c r="P73" i="1"/>
  <c r="H73" i="1"/>
  <c r="T87" i="1"/>
  <c r="P87" i="1"/>
  <c r="H87" i="1"/>
  <c r="L37" i="1"/>
  <c r="N70" i="1"/>
  <c r="F70" i="1"/>
  <c r="T75" i="1"/>
  <c r="O77" i="1"/>
  <c r="G77" i="1"/>
  <c r="O73" i="1"/>
  <c r="G73" i="1"/>
  <c r="O87" i="1"/>
  <c r="G87" i="1"/>
  <c r="V44" i="1"/>
  <c r="L33" i="1"/>
  <c r="L40" i="1"/>
  <c r="D38" i="1"/>
  <c r="M70" i="1"/>
  <c r="E70" i="1"/>
  <c r="T74" i="1"/>
  <c r="P76" i="1"/>
  <c r="H76" i="1"/>
  <c r="L74" i="1"/>
  <c r="D74" i="1"/>
  <c r="P72" i="1"/>
  <c r="H72" i="1"/>
  <c r="T39" i="1"/>
  <c r="D39" i="1"/>
  <c r="L35" i="1"/>
  <c r="L70" i="1"/>
  <c r="D70" i="1"/>
  <c r="T73" i="1"/>
  <c r="O76" i="1"/>
  <c r="G76" i="1"/>
  <c r="O72" i="1"/>
  <c r="G72" i="1"/>
  <c r="V49" i="1"/>
  <c r="U49" i="1" s="1"/>
  <c r="T40" i="1"/>
  <c r="D36" i="1"/>
  <c r="S70" i="1"/>
  <c r="K70" i="1"/>
  <c r="C70" i="1"/>
  <c r="L77" i="1"/>
  <c r="D77" i="1"/>
  <c r="L73" i="1"/>
  <c r="D73" i="1"/>
  <c r="U32" i="1"/>
  <c r="U36" i="1" s="1"/>
  <c r="V48" i="1"/>
  <c r="T37" i="1"/>
  <c r="V47" i="1"/>
  <c r="H40" i="1"/>
  <c r="H39" i="1"/>
  <c r="H38" i="1"/>
  <c r="H37" i="1"/>
  <c r="H36" i="1"/>
  <c r="P40" i="1"/>
  <c r="P38" i="1"/>
  <c r="P36" i="1"/>
  <c r="P39" i="1"/>
  <c r="P37" i="1"/>
  <c r="V35" i="1"/>
  <c r="Q40" i="1"/>
  <c r="I40" i="1"/>
  <c r="V40" i="1"/>
  <c r="V39" i="1"/>
  <c r="Q38" i="1"/>
  <c r="I38" i="1"/>
  <c r="V38" i="1"/>
  <c r="V37" i="1"/>
  <c r="Q36" i="1"/>
  <c r="I36" i="1"/>
  <c r="I41" i="1" s="1"/>
  <c r="V36" i="1"/>
  <c r="Q39" i="1"/>
  <c r="I39" i="1"/>
  <c r="Q37" i="1"/>
  <c r="I37" i="1"/>
  <c r="O33" i="1"/>
  <c r="O39" i="1"/>
  <c r="G39" i="1"/>
  <c r="O37" i="1"/>
  <c r="G37" i="1"/>
  <c r="N33" i="1"/>
  <c r="N39" i="1"/>
  <c r="F39" i="1"/>
  <c r="N37" i="1"/>
  <c r="F37" i="1"/>
  <c r="B33" i="1"/>
  <c r="B41" i="1" l="1"/>
  <c r="D78" i="1"/>
  <c r="E41" i="1"/>
  <c r="D41" i="1"/>
  <c r="F41" i="1"/>
  <c r="H78" i="1"/>
  <c r="G78" i="1"/>
  <c r="H41" i="1"/>
  <c r="G41" i="1"/>
  <c r="J41" i="1"/>
  <c r="K41" i="1"/>
  <c r="L78" i="1"/>
  <c r="L41" i="1"/>
  <c r="M41" i="1"/>
  <c r="N41" i="1"/>
  <c r="P46" i="1"/>
  <c r="Q46" i="1"/>
  <c r="P47" i="1"/>
  <c r="Q47" i="1"/>
  <c r="Q41" i="1"/>
  <c r="Q48" i="1"/>
  <c r="Q58" i="1" s="1"/>
  <c r="P48" i="1"/>
  <c r="S48" i="1"/>
  <c r="S46" i="1"/>
  <c r="O51" i="1"/>
  <c r="R51" i="1"/>
  <c r="O41" i="1"/>
  <c r="P49" i="1"/>
  <c r="Q49" i="1"/>
  <c r="Q44" i="1"/>
  <c r="Q54" i="1" s="1"/>
  <c r="P44" i="1"/>
  <c r="S44" i="1"/>
  <c r="P45" i="1"/>
  <c r="Q45" i="1"/>
  <c r="Q55" i="1" s="1"/>
  <c r="S45" i="1"/>
  <c r="P78" i="1"/>
  <c r="O78" i="1"/>
  <c r="P41" i="1"/>
  <c r="S41" i="1"/>
  <c r="R41" i="1"/>
  <c r="U45" i="1"/>
  <c r="U46" i="1"/>
  <c r="U38" i="1"/>
  <c r="U48" i="1"/>
  <c r="T78" i="1"/>
  <c r="U40" i="1"/>
  <c r="U39" i="1"/>
  <c r="U35" i="1"/>
  <c r="U47" i="1"/>
  <c r="T41" i="1"/>
  <c r="U37" i="1"/>
  <c r="T51" i="1"/>
  <c r="U44" i="1"/>
  <c r="U50" i="1" s="1"/>
  <c r="V41" i="1"/>
  <c r="V60" i="1"/>
  <c r="V51" i="1" s="1"/>
  <c r="P8" i="1"/>
  <c r="P13" i="1"/>
  <c r="P20" i="1"/>
  <c r="U2" i="1"/>
  <c r="Q2" i="1"/>
  <c r="S2" i="1"/>
  <c r="P2" i="1"/>
  <c r="M2" i="1"/>
  <c r="I2" i="1"/>
  <c r="K2" i="1"/>
  <c r="P22" i="1"/>
  <c r="Q22" i="1" s="1"/>
  <c r="P21" i="1"/>
  <c r="Q21" i="1" s="1"/>
  <c r="M22" i="1"/>
  <c r="M21" i="1"/>
  <c r="H22" i="1"/>
  <c r="I22" i="1" s="1"/>
  <c r="H21" i="1"/>
  <c r="I21" i="1" s="1"/>
  <c r="E21" i="1"/>
  <c r="E22" i="1"/>
  <c r="E2" i="1"/>
  <c r="H8" i="1"/>
  <c r="H13" i="1"/>
  <c r="H20" i="1"/>
  <c r="H2" i="1"/>
  <c r="S50" i="1" l="1"/>
  <c r="S59" i="1" s="1"/>
  <c r="P50" i="1"/>
  <c r="P56" i="1" s="1"/>
  <c r="Q59" i="1"/>
  <c r="P18" i="1"/>
  <c r="Q57" i="1"/>
  <c r="H18" i="1"/>
  <c r="Q56" i="1"/>
  <c r="P17" i="1"/>
  <c r="P14" i="1"/>
  <c r="H14" i="1"/>
  <c r="H17" i="1"/>
  <c r="P16" i="1"/>
  <c r="P3" i="1"/>
  <c r="H16" i="1"/>
  <c r="H3" i="1"/>
  <c r="P70" i="1"/>
  <c r="P15" i="1"/>
  <c r="H70" i="1"/>
  <c r="H15" i="1"/>
  <c r="U41" i="1"/>
  <c r="U51" i="1"/>
  <c r="H51" i="1"/>
  <c r="H33" i="1"/>
  <c r="P33" i="1"/>
  <c r="M51" i="1"/>
  <c r="M33" i="1"/>
  <c r="S51" i="1"/>
  <c r="S33" i="1"/>
  <c r="Q33" i="1"/>
  <c r="Q51" i="1"/>
  <c r="U33" i="1"/>
  <c r="E51" i="1"/>
  <c r="E33" i="1"/>
  <c r="K51" i="1"/>
  <c r="K33" i="1"/>
  <c r="I33" i="1"/>
  <c r="I51" i="1"/>
  <c r="S54" i="1" l="1"/>
  <c r="P54" i="1"/>
  <c r="P55" i="1"/>
  <c r="P51" i="1"/>
  <c r="P59" i="1"/>
  <c r="S56" i="1"/>
  <c r="P57" i="1"/>
  <c r="P58" i="1"/>
  <c r="S55" i="1"/>
  <c r="S57" i="1"/>
  <c r="S58" i="1"/>
  <c r="Q60" i="1"/>
  <c r="U59" i="1"/>
  <c r="U58" i="1"/>
  <c r="U55" i="1"/>
  <c r="U56" i="1"/>
  <c r="U57" i="1"/>
  <c r="U54" i="1"/>
  <c r="P60" i="1" l="1"/>
  <c r="S60" i="1"/>
  <c r="U60" i="1"/>
</calcChain>
</file>

<file path=xl/sharedStrings.xml><?xml version="1.0" encoding="utf-8"?>
<sst xmlns="http://schemas.openxmlformats.org/spreadsheetml/2006/main" count="101" uniqueCount="59">
  <si>
    <t>1H20</t>
    <phoneticPr fontId="1" type="noConversion"/>
  </si>
  <si>
    <t>1H21</t>
    <phoneticPr fontId="1" type="noConversion"/>
  </si>
  <si>
    <t>1Q21</t>
    <phoneticPr fontId="1" type="noConversion"/>
  </si>
  <si>
    <t>Revenue</t>
    <phoneticPr fontId="1" type="noConversion"/>
  </si>
  <si>
    <t>Profit from recurring operations</t>
    <phoneticPr fontId="1" type="noConversion"/>
  </si>
  <si>
    <t>Group share of net profit</t>
    <phoneticPr fontId="1" type="noConversion"/>
  </si>
  <si>
    <t>Operating free cash flow</t>
    <phoneticPr fontId="1" type="noConversion"/>
  </si>
  <si>
    <t>Net Financial Debt</t>
    <phoneticPr fontId="1" type="noConversion"/>
  </si>
  <si>
    <t>Total equity</t>
    <phoneticPr fontId="1" type="noConversion"/>
  </si>
  <si>
    <t>2H20</t>
    <phoneticPr fontId="1" type="noConversion"/>
  </si>
  <si>
    <t>2Q21</t>
    <phoneticPr fontId="1" type="noConversion"/>
  </si>
  <si>
    <t>1Q19</t>
    <phoneticPr fontId="1" type="noConversion"/>
  </si>
  <si>
    <t>2Q19</t>
    <phoneticPr fontId="1" type="noConversion"/>
  </si>
  <si>
    <t>2Q20</t>
    <phoneticPr fontId="1" type="noConversion"/>
  </si>
  <si>
    <t>1Q20</t>
    <phoneticPr fontId="1" type="noConversion"/>
  </si>
  <si>
    <t>4Q19</t>
    <phoneticPr fontId="1" type="noConversion"/>
  </si>
  <si>
    <t>3Q19</t>
    <phoneticPr fontId="1" type="noConversion"/>
  </si>
  <si>
    <t>1H19</t>
    <phoneticPr fontId="1" type="noConversion"/>
  </si>
  <si>
    <t>2H19</t>
    <phoneticPr fontId="1" type="noConversion"/>
  </si>
  <si>
    <t>4Q20</t>
    <phoneticPr fontId="1" type="noConversion"/>
  </si>
  <si>
    <t>3Q20</t>
    <phoneticPr fontId="1" type="noConversion"/>
  </si>
  <si>
    <t>9M20</t>
    <phoneticPr fontId="1" type="noConversion"/>
  </si>
  <si>
    <t>9M19</t>
    <phoneticPr fontId="1" type="noConversion"/>
  </si>
  <si>
    <t>3Q21</t>
    <phoneticPr fontId="1" type="noConversion"/>
  </si>
  <si>
    <t>9M21</t>
    <phoneticPr fontId="1" type="noConversion"/>
  </si>
  <si>
    <t>Fashion &amp; Leather Goods</t>
    <phoneticPr fontId="1" type="noConversion"/>
  </si>
  <si>
    <t>Wines &amp; Spirits</t>
    <phoneticPr fontId="1" type="noConversion"/>
  </si>
  <si>
    <t>Watches &amp; Jewelry</t>
    <phoneticPr fontId="1" type="noConversion"/>
  </si>
  <si>
    <t>Selective Retiling</t>
  </si>
  <si>
    <t xml:space="preserve">Others &amp; Eliminations </t>
  </si>
  <si>
    <t>Total</t>
    <phoneticPr fontId="1" type="noConversion"/>
  </si>
  <si>
    <t>Asia Ex Japan</t>
    <phoneticPr fontId="1" type="noConversion"/>
  </si>
  <si>
    <t>Japan</t>
    <phoneticPr fontId="1" type="noConversion"/>
  </si>
  <si>
    <t>Europe Ex France</t>
    <phoneticPr fontId="1" type="noConversion"/>
  </si>
  <si>
    <t>US</t>
    <phoneticPr fontId="1" type="noConversion"/>
  </si>
  <si>
    <t>Others</t>
    <phoneticPr fontId="1" type="noConversion"/>
  </si>
  <si>
    <t>Perfumes &amp; Cosmetics</t>
    <phoneticPr fontId="1" type="noConversion"/>
  </si>
  <si>
    <t>France</t>
  </si>
  <si>
    <t>Income by products</t>
    <phoneticPr fontId="1" type="noConversion"/>
  </si>
  <si>
    <t>Income by products (%)</t>
    <phoneticPr fontId="1" type="noConversion"/>
  </si>
  <si>
    <t>Income by region</t>
    <phoneticPr fontId="1" type="noConversion"/>
  </si>
  <si>
    <t>Income by region (%)</t>
    <phoneticPr fontId="1" type="noConversion"/>
  </si>
  <si>
    <t>OP PROFIT by products</t>
    <phoneticPr fontId="1" type="noConversion"/>
  </si>
  <si>
    <t>Group</t>
    <phoneticPr fontId="1" type="noConversion"/>
  </si>
  <si>
    <t>NA</t>
    <phoneticPr fontId="1" type="noConversion"/>
  </si>
  <si>
    <t xml:space="preserve">Gross profit </t>
    <phoneticPr fontId="1" type="noConversion"/>
  </si>
  <si>
    <t>Gross margin</t>
    <phoneticPr fontId="1" type="noConversion"/>
  </si>
  <si>
    <t>Marketing &amp; Selling</t>
    <phoneticPr fontId="1" type="noConversion"/>
  </si>
  <si>
    <t>SG&amp;A</t>
    <phoneticPr fontId="1" type="noConversion"/>
  </si>
  <si>
    <t>Investment</t>
    <phoneticPr fontId="1" type="noConversion"/>
  </si>
  <si>
    <t>Finance expense</t>
    <phoneticPr fontId="1" type="noConversion"/>
  </si>
  <si>
    <t>Tax</t>
    <phoneticPr fontId="1" type="noConversion"/>
  </si>
  <si>
    <t>Minorities</t>
    <phoneticPr fontId="1" type="noConversion"/>
  </si>
  <si>
    <t>Cost of good sold</t>
    <phoneticPr fontId="1" type="noConversion"/>
  </si>
  <si>
    <t>Op Profit margin</t>
    <phoneticPr fontId="1" type="noConversion"/>
  </si>
  <si>
    <t>Net margin</t>
    <phoneticPr fontId="1" type="noConversion"/>
  </si>
  <si>
    <t>Dividend Per share</t>
    <phoneticPr fontId="1" type="noConversion"/>
  </si>
  <si>
    <t>OP PROFIT by products (%)</t>
    <phoneticPr fontId="1" type="noConversion"/>
  </si>
  <si>
    <t>OP Margin (%)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</si>
</sst>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3" fillId="0" borderId="0" xfId="0" applyFont="1">
      <alignment vertical="center"/>
    </xf>
    <xf numFmtId="9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 applyAlignment="1">
      <alignment horizontal="right" vertical="center"/>
    </xf>
    <xf numFmtId="38" fontId="0" fillId="0" borderId="1" xfId="0" applyNumberFormat="1" applyBorder="1">
      <alignment vertical="center"/>
    </xf>
    <xf numFmtId="9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40" fontId="0" fillId="0" borderId="0" xfId="0" applyNumberFormat="1" applyAlignment="1">
      <alignment horizontal="right" vertical="center"/>
    </xf>
    <xf numFmtId="0" fontId="0" fillId="0" borderId="0" xfId="0" applyBorder="1">
      <alignment vertical="center"/>
    </xf>
    <xf numFmtId="38" fontId="0" fillId="0" borderId="0" xfId="0" applyNumberFormat="1" applyBorder="1" applyAlignment="1">
      <alignment horizontal="right" vertical="center"/>
    </xf>
    <xf numFmtId="38" fontId="0" fillId="0" borderId="0" xfId="0" applyNumberFormat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141F-A037-45BF-AA65-D12419F338F1}">
  <dimension ref="A1:X8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W1048576"/>
    </sheetView>
  </sheetViews>
  <sheetFormatPr defaultRowHeight="16.5" x14ac:dyDescent="0.25"/>
  <cols>
    <col min="1" max="1" width="30.625" bestFit="1" customWidth="1"/>
    <col min="2" max="22" width="7.625" customWidth="1"/>
  </cols>
  <sheetData>
    <row r="1" spans="1:24" x14ac:dyDescent="0.25">
      <c r="B1" t="s">
        <v>24</v>
      </c>
      <c r="C1" t="s">
        <v>23</v>
      </c>
      <c r="D1" t="s">
        <v>1</v>
      </c>
      <c r="E1" t="s">
        <v>10</v>
      </c>
      <c r="F1" t="s">
        <v>2</v>
      </c>
      <c r="G1">
        <v>2020</v>
      </c>
      <c r="H1" t="s">
        <v>9</v>
      </c>
      <c r="I1" t="s">
        <v>19</v>
      </c>
      <c r="J1" t="s">
        <v>21</v>
      </c>
      <c r="K1" t="s">
        <v>20</v>
      </c>
      <c r="L1" t="s">
        <v>0</v>
      </c>
      <c r="M1" t="s">
        <v>13</v>
      </c>
      <c r="N1" t="s">
        <v>14</v>
      </c>
      <c r="O1">
        <v>2019</v>
      </c>
      <c r="P1" t="s">
        <v>18</v>
      </c>
      <c r="Q1" t="s">
        <v>15</v>
      </c>
      <c r="R1" t="s">
        <v>22</v>
      </c>
      <c r="S1" t="s">
        <v>16</v>
      </c>
      <c r="T1" t="s">
        <v>17</v>
      </c>
      <c r="U1" t="s">
        <v>12</v>
      </c>
      <c r="V1" t="s">
        <v>11</v>
      </c>
    </row>
    <row r="2" spans="1:24" x14ac:dyDescent="0.25">
      <c r="A2" t="s">
        <v>3</v>
      </c>
      <c r="B2" s="2">
        <f>C2+D2</f>
        <v>44177</v>
      </c>
      <c r="C2" s="2">
        <v>15512</v>
      </c>
      <c r="D2" s="2">
        <v>28665</v>
      </c>
      <c r="E2" s="2">
        <f>D2-F2</f>
        <v>14706</v>
      </c>
      <c r="F2" s="2">
        <v>13959</v>
      </c>
      <c r="G2" s="2">
        <v>44651</v>
      </c>
      <c r="H2" s="2">
        <f>G2-L2</f>
        <v>26258</v>
      </c>
      <c r="I2" s="2">
        <f>G2-J2</f>
        <v>14303</v>
      </c>
      <c r="J2" s="2">
        <v>30348</v>
      </c>
      <c r="K2" s="2">
        <f>J2-L2</f>
        <v>11955</v>
      </c>
      <c r="L2" s="2">
        <v>18393</v>
      </c>
      <c r="M2" s="2">
        <f>L2-N2</f>
        <v>7797</v>
      </c>
      <c r="N2" s="2">
        <v>10596</v>
      </c>
      <c r="O2" s="2">
        <v>53670</v>
      </c>
      <c r="P2" s="2">
        <f>O2-T2</f>
        <v>28588</v>
      </c>
      <c r="Q2" s="2">
        <f>O2-R2</f>
        <v>15272</v>
      </c>
      <c r="R2" s="2">
        <v>38398</v>
      </c>
      <c r="S2" s="2">
        <f>R2-T2</f>
        <v>13316</v>
      </c>
      <c r="T2" s="2">
        <v>25082</v>
      </c>
      <c r="U2" s="2">
        <f>T2-V2</f>
        <v>12544</v>
      </c>
      <c r="V2" s="2">
        <v>12538</v>
      </c>
      <c r="W2" s="6"/>
      <c r="X2" s="6"/>
    </row>
    <row r="3" spans="1:24" x14ac:dyDescent="0.25">
      <c r="A3" s="7" t="s">
        <v>53</v>
      </c>
      <c r="B3" s="8"/>
      <c r="C3" s="8"/>
      <c r="D3" s="8">
        <f t="shared" ref="B3:S3" si="0">D4-D2</f>
        <v>-9109</v>
      </c>
      <c r="E3" s="8"/>
      <c r="F3" s="8"/>
      <c r="G3" s="8">
        <f t="shared" si="0"/>
        <v>-15871</v>
      </c>
      <c r="H3" s="8">
        <f t="shared" si="0"/>
        <v>-8869</v>
      </c>
      <c r="I3" s="8"/>
      <c r="J3" s="8"/>
      <c r="K3" s="8"/>
      <c r="L3" s="8">
        <f t="shared" si="0"/>
        <v>-7002</v>
      </c>
      <c r="M3" s="8"/>
      <c r="N3" s="8"/>
      <c r="O3" s="8">
        <f t="shared" si="0"/>
        <v>-18123</v>
      </c>
      <c r="P3" s="8">
        <f t="shared" si="0"/>
        <v>-9676</v>
      </c>
      <c r="Q3" s="8"/>
      <c r="R3" s="8"/>
      <c r="S3" s="8"/>
      <c r="T3" s="8">
        <f>T4-T2</f>
        <v>-8447</v>
      </c>
      <c r="U3" s="2"/>
      <c r="V3" s="2"/>
      <c r="W3" s="6"/>
    </row>
    <row r="4" spans="1:24" x14ac:dyDescent="0.25">
      <c r="A4" t="s">
        <v>45</v>
      </c>
      <c r="B4" s="2"/>
      <c r="C4" s="2"/>
      <c r="D4" s="2">
        <v>19556</v>
      </c>
      <c r="E4" s="2"/>
      <c r="F4" s="2"/>
      <c r="G4" s="2">
        <v>28780</v>
      </c>
      <c r="H4" s="2">
        <f>G4-L4</f>
        <v>17389</v>
      </c>
      <c r="I4" s="2"/>
      <c r="J4" s="2"/>
      <c r="K4" s="2"/>
      <c r="L4" s="2">
        <v>11391</v>
      </c>
      <c r="M4" s="2"/>
      <c r="N4" s="2"/>
      <c r="O4" s="2">
        <v>35547</v>
      </c>
      <c r="P4" s="2">
        <f>O4-T4</f>
        <v>18912</v>
      </c>
      <c r="Q4" s="2"/>
      <c r="R4" s="2"/>
      <c r="S4" s="2"/>
      <c r="T4" s="2">
        <v>16635</v>
      </c>
      <c r="U4" s="2"/>
      <c r="V4" s="2"/>
      <c r="W4" s="6"/>
      <c r="X4" s="6"/>
    </row>
    <row r="5" spans="1:24" x14ac:dyDescent="0.25">
      <c r="A5" t="s">
        <v>47</v>
      </c>
      <c r="B5" s="2"/>
      <c r="C5" s="2"/>
      <c r="D5" s="2">
        <v>-9804</v>
      </c>
      <c r="E5" s="2"/>
      <c r="F5" s="2"/>
      <c r="G5" s="2">
        <v>-16792</v>
      </c>
      <c r="H5" s="2">
        <f t="shared" ref="H5:H12" si="1">G5-L5</f>
        <v>-8792</v>
      </c>
      <c r="I5" s="2"/>
      <c r="J5" s="2"/>
      <c r="K5" s="2"/>
      <c r="L5" s="2">
        <v>-8000</v>
      </c>
      <c r="M5" s="2"/>
      <c r="N5" s="2"/>
      <c r="O5" s="2">
        <v>-20207</v>
      </c>
      <c r="P5" s="2">
        <f t="shared" ref="P5:P12" si="2">O5-T5</f>
        <v>-10644</v>
      </c>
      <c r="Q5" s="2"/>
      <c r="R5" s="2"/>
      <c r="S5" s="2"/>
      <c r="T5" s="2">
        <v>-9563</v>
      </c>
      <c r="U5" s="2"/>
      <c r="V5" s="2"/>
      <c r="W5" s="6"/>
    </row>
    <row r="6" spans="1:24" x14ac:dyDescent="0.25">
      <c r="A6" t="s">
        <v>48</v>
      </c>
      <c r="B6" s="2"/>
      <c r="C6" s="2"/>
      <c r="D6" s="2">
        <v>-2099</v>
      </c>
      <c r="E6" s="2"/>
      <c r="F6" s="2"/>
      <c r="G6" s="2">
        <v>-3641</v>
      </c>
      <c r="H6" s="2">
        <f t="shared" si="1"/>
        <v>-1942</v>
      </c>
      <c r="I6" s="2"/>
      <c r="J6" s="2"/>
      <c r="K6" s="2"/>
      <c r="L6" s="2">
        <v>-1699</v>
      </c>
      <c r="M6" s="2"/>
      <c r="N6" s="2"/>
      <c r="O6" s="2">
        <v>-3864</v>
      </c>
      <c r="P6" s="2">
        <f t="shared" si="2"/>
        <v>-2075</v>
      </c>
      <c r="Q6" s="2"/>
      <c r="R6" s="2"/>
      <c r="S6" s="2"/>
      <c r="T6" s="2">
        <v>-1789</v>
      </c>
      <c r="U6" s="2"/>
      <c r="V6" s="2"/>
      <c r="W6" s="6"/>
    </row>
    <row r="7" spans="1:24" x14ac:dyDescent="0.25">
      <c r="A7" s="7" t="s">
        <v>49</v>
      </c>
      <c r="B7" s="8"/>
      <c r="C7" s="8"/>
      <c r="D7" s="8">
        <v>-21</v>
      </c>
      <c r="E7" s="8"/>
      <c r="F7" s="8"/>
      <c r="G7" s="8">
        <v>-42</v>
      </c>
      <c r="H7" s="8">
        <f t="shared" si="1"/>
        <v>-21</v>
      </c>
      <c r="I7" s="8"/>
      <c r="J7" s="8"/>
      <c r="K7" s="8"/>
      <c r="L7" s="8">
        <v>-21</v>
      </c>
      <c r="M7" s="8"/>
      <c r="N7" s="8"/>
      <c r="O7" s="8">
        <v>28</v>
      </c>
      <c r="P7" s="8">
        <f t="shared" si="2"/>
        <v>16</v>
      </c>
      <c r="Q7" s="8"/>
      <c r="R7" s="8"/>
      <c r="S7" s="8"/>
      <c r="T7" s="8">
        <v>12</v>
      </c>
      <c r="U7" s="2"/>
      <c r="V7" s="2"/>
      <c r="W7" s="6"/>
    </row>
    <row r="8" spans="1:24" x14ac:dyDescent="0.25">
      <c r="A8" s="15" t="s">
        <v>4</v>
      </c>
      <c r="B8" s="2"/>
      <c r="C8" s="2"/>
      <c r="D8" s="2">
        <v>7632</v>
      </c>
      <c r="E8" s="2"/>
      <c r="F8" s="2"/>
      <c r="G8" s="2">
        <v>8305</v>
      </c>
      <c r="H8" s="2">
        <f>G8-L8</f>
        <v>6634</v>
      </c>
      <c r="I8" s="2"/>
      <c r="J8" s="2"/>
      <c r="K8" s="2"/>
      <c r="L8" s="2">
        <v>1671</v>
      </c>
      <c r="M8" s="2"/>
      <c r="N8" s="2"/>
      <c r="O8" s="2">
        <v>11504</v>
      </c>
      <c r="P8" s="2">
        <f t="shared" ref="P8:P20" si="3">O8-T8</f>
        <v>6209</v>
      </c>
      <c r="Q8" s="2"/>
      <c r="R8" s="2"/>
      <c r="S8" s="2"/>
      <c r="T8" s="2">
        <v>5295</v>
      </c>
      <c r="U8" s="2"/>
      <c r="V8" s="2"/>
      <c r="W8" s="6"/>
      <c r="X8" s="6"/>
    </row>
    <row r="9" spans="1:24" x14ac:dyDescent="0.25">
      <c r="A9" s="15" t="s">
        <v>35</v>
      </c>
      <c r="B9" s="2"/>
      <c r="C9" s="2"/>
      <c r="D9" s="2">
        <v>-34</v>
      </c>
      <c r="E9" s="2"/>
      <c r="F9" s="2"/>
      <c r="G9" s="2">
        <v>-333</v>
      </c>
      <c r="H9" s="2">
        <f t="shared" si="1"/>
        <v>-179</v>
      </c>
      <c r="I9" s="2"/>
      <c r="J9" s="2"/>
      <c r="K9" s="2"/>
      <c r="L9" s="2">
        <v>-154</v>
      </c>
      <c r="M9" s="2"/>
      <c r="N9" s="2"/>
      <c r="O9" s="2">
        <v>-231</v>
      </c>
      <c r="P9" s="2">
        <f t="shared" si="2"/>
        <v>-177</v>
      </c>
      <c r="Q9" s="2"/>
      <c r="R9" s="2"/>
      <c r="S9" s="2"/>
      <c r="T9" s="2">
        <v>-54</v>
      </c>
      <c r="U9" s="2"/>
      <c r="V9" s="2"/>
      <c r="W9" s="6"/>
    </row>
    <row r="10" spans="1:24" x14ac:dyDescent="0.25">
      <c r="A10" s="15" t="s">
        <v>50</v>
      </c>
      <c r="B10" s="2"/>
      <c r="C10" s="2"/>
      <c r="D10" s="2">
        <v>-12</v>
      </c>
      <c r="E10" s="2"/>
      <c r="F10" s="2"/>
      <c r="G10" s="2">
        <v>-608</v>
      </c>
      <c r="H10" s="2">
        <f t="shared" si="1"/>
        <v>-146</v>
      </c>
      <c r="I10" s="2"/>
      <c r="J10" s="2"/>
      <c r="K10" s="2"/>
      <c r="L10" s="2">
        <v>-462</v>
      </c>
      <c r="M10" s="2"/>
      <c r="N10" s="2"/>
      <c r="O10" s="2">
        <v>-559</v>
      </c>
      <c r="P10" s="2">
        <f t="shared" si="2"/>
        <v>-354</v>
      </c>
      <c r="Q10" s="2"/>
      <c r="R10" s="2"/>
      <c r="S10" s="2"/>
      <c r="T10" s="2">
        <v>-205</v>
      </c>
      <c r="U10" s="2"/>
      <c r="V10" s="2"/>
      <c r="W10" s="6"/>
    </row>
    <row r="11" spans="1:24" x14ac:dyDescent="0.25">
      <c r="A11" s="15" t="s">
        <v>51</v>
      </c>
      <c r="B11" s="2"/>
      <c r="C11" s="2"/>
      <c r="D11" s="2">
        <v>-2010</v>
      </c>
      <c r="E11" s="2"/>
      <c r="F11" s="2"/>
      <c r="G11" s="2">
        <v>-2409</v>
      </c>
      <c r="H11" s="2">
        <f t="shared" si="1"/>
        <v>-1898</v>
      </c>
      <c r="I11" s="2"/>
      <c r="J11" s="2"/>
      <c r="K11" s="2"/>
      <c r="L11" s="2">
        <v>-511</v>
      </c>
      <c r="M11" s="2"/>
      <c r="N11" s="2"/>
      <c r="O11" s="2">
        <v>-2932</v>
      </c>
      <c r="P11" s="2">
        <f t="shared" si="2"/>
        <v>-1501</v>
      </c>
      <c r="Q11" s="2"/>
      <c r="R11" s="2"/>
      <c r="S11" s="2"/>
      <c r="T11" s="2">
        <v>-1431</v>
      </c>
      <c r="U11" s="2"/>
      <c r="V11" s="2"/>
      <c r="W11" s="6"/>
    </row>
    <row r="12" spans="1:24" x14ac:dyDescent="0.25">
      <c r="A12" s="16" t="s">
        <v>52</v>
      </c>
      <c r="B12" s="8"/>
      <c r="C12" s="8"/>
      <c r="D12" s="8">
        <v>-287</v>
      </c>
      <c r="E12" s="8"/>
      <c r="F12" s="8"/>
      <c r="G12" s="8">
        <v>-253</v>
      </c>
      <c r="H12" s="8">
        <f t="shared" si="1"/>
        <v>-231</v>
      </c>
      <c r="I12" s="8"/>
      <c r="J12" s="8"/>
      <c r="K12" s="8"/>
      <c r="L12" s="8">
        <v>-22</v>
      </c>
      <c r="M12" s="8"/>
      <c r="N12" s="8"/>
      <c r="O12" s="8">
        <v>-611</v>
      </c>
      <c r="P12" s="8">
        <f t="shared" si="2"/>
        <v>-274</v>
      </c>
      <c r="Q12" s="8"/>
      <c r="R12" s="8"/>
      <c r="S12" s="8"/>
      <c r="T12" s="8">
        <v>-337</v>
      </c>
      <c r="U12" s="2"/>
      <c r="V12" s="2"/>
      <c r="W12" s="6"/>
    </row>
    <row r="13" spans="1:24" x14ac:dyDescent="0.25">
      <c r="A13" t="s">
        <v>5</v>
      </c>
      <c r="B13" s="2"/>
      <c r="C13" s="2"/>
      <c r="D13" s="2">
        <v>5289</v>
      </c>
      <c r="E13" s="2"/>
      <c r="F13" s="2"/>
      <c r="G13" s="2">
        <v>4702</v>
      </c>
      <c r="H13" s="2">
        <f>G13-L13</f>
        <v>4180</v>
      </c>
      <c r="I13" s="2"/>
      <c r="J13" s="2"/>
      <c r="K13" s="2"/>
      <c r="L13" s="2">
        <v>522</v>
      </c>
      <c r="M13" s="2"/>
      <c r="N13" s="2"/>
      <c r="O13" s="2">
        <v>7171</v>
      </c>
      <c r="P13" s="2">
        <f t="shared" si="3"/>
        <v>3903</v>
      </c>
      <c r="Q13" s="2"/>
      <c r="R13" s="2"/>
      <c r="S13" s="2"/>
      <c r="T13" s="2">
        <v>3268</v>
      </c>
      <c r="U13" s="2"/>
      <c r="V13" s="2"/>
      <c r="W13" s="6"/>
      <c r="X13" s="6"/>
    </row>
    <row r="14" spans="1:24" x14ac:dyDescent="0.25">
      <c r="B14" s="2">
        <f t="shared" ref="B14:S14" si="4">B4+B5+B6+B7-B8</f>
        <v>0</v>
      </c>
      <c r="C14" s="2">
        <f t="shared" si="4"/>
        <v>0</v>
      </c>
      <c r="D14" s="2">
        <f t="shared" si="4"/>
        <v>0</v>
      </c>
      <c r="E14" s="2">
        <f t="shared" si="4"/>
        <v>0</v>
      </c>
      <c r="F14" s="2">
        <f t="shared" si="4"/>
        <v>0</v>
      </c>
      <c r="G14" s="2">
        <f t="shared" si="4"/>
        <v>0</v>
      </c>
      <c r="H14" s="2">
        <f t="shared" si="4"/>
        <v>0</v>
      </c>
      <c r="I14" s="2">
        <f t="shared" si="4"/>
        <v>0</v>
      </c>
      <c r="J14" s="2">
        <f t="shared" si="4"/>
        <v>0</v>
      </c>
      <c r="K14" s="2">
        <f t="shared" si="4"/>
        <v>0</v>
      </c>
      <c r="L14" s="2">
        <f t="shared" si="4"/>
        <v>0</v>
      </c>
      <c r="M14" s="2">
        <f t="shared" si="4"/>
        <v>0</v>
      </c>
      <c r="N14" s="2">
        <f t="shared" si="4"/>
        <v>0</v>
      </c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</v>
      </c>
      <c r="S14" s="2">
        <f t="shared" si="4"/>
        <v>0</v>
      </c>
      <c r="T14" s="2">
        <f>T4+T5+T6+T7-T8</f>
        <v>0</v>
      </c>
      <c r="U14" s="2"/>
      <c r="V14" s="2"/>
      <c r="W14" s="6"/>
    </row>
    <row r="15" spans="1:24" x14ac:dyDescent="0.25">
      <c r="B15" s="2">
        <f>SUM(B8:B12)-B13</f>
        <v>0</v>
      </c>
      <c r="C15" s="2">
        <f>SUM(C8:C12)-C13</f>
        <v>0</v>
      </c>
      <c r="D15" s="2">
        <f>SUM(D8:D12)-D13</f>
        <v>0</v>
      </c>
      <c r="E15" s="2">
        <f>SUM(E8:E12)-E13</f>
        <v>0</v>
      </c>
      <c r="F15" s="2">
        <f>SUM(F8:F12)-F13</f>
        <v>0</v>
      </c>
      <c r="G15" s="2">
        <f>SUM(G8:G12)-G13</f>
        <v>0</v>
      </c>
      <c r="H15" s="2">
        <f>SUM(H8:H12)-H13</f>
        <v>0</v>
      </c>
      <c r="I15" s="2">
        <f>SUM(I8:I12)-I13</f>
        <v>0</v>
      </c>
      <c r="J15" s="2">
        <f>SUM(J8:J12)-J13</f>
        <v>0</v>
      </c>
      <c r="K15" s="2">
        <f>SUM(K8:K12)-K13</f>
        <v>0</v>
      </c>
      <c r="L15" s="2">
        <f>SUM(L8:L12)-L13</f>
        <v>0</v>
      </c>
      <c r="M15" s="2">
        <f>SUM(M8:M12)-M13</f>
        <v>0</v>
      </c>
      <c r="N15" s="2">
        <f>SUM(N8:N12)-N13</f>
        <v>0</v>
      </c>
      <c r="O15" s="2">
        <f>SUM(O8:O12)-O13</f>
        <v>0</v>
      </c>
      <c r="P15" s="2">
        <f>SUM(P8:P12)-P13</f>
        <v>0</v>
      </c>
      <c r="Q15" s="2">
        <f>SUM(Q8:Q12)-Q13</f>
        <v>0</v>
      </c>
      <c r="R15" s="2">
        <f>SUM(R8:R12)-R13</f>
        <v>0</v>
      </c>
      <c r="S15" s="2">
        <f>SUM(S8:S12)-S13</f>
        <v>0</v>
      </c>
      <c r="T15" s="2">
        <f>SUM(T8:T12)-T13</f>
        <v>0</v>
      </c>
      <c r="U15" s="2"/>
      <c r="V15" s="2"/>
      <c r="W15" s="6"/>
    </row>
    <row r="16" spans="1:24" x14ac:dyDescent="0.25">
      <c r="A16" t="s">
        <v>46</v>
      </c>
      <c r="B16" s="13"/>
      <c r="C16" s="13"/>
      <c r="D16" s="13">
        <f t="shared" ref="B16:S16" si="5">D4/D2</f>
        <v>0.68222571079713934</v>
      </c>
      <c r="E16" s="13"/>
      <c r="F16" s="13"/>
      <c r="G16" s="13">
        <f t="shared" si="5"/>
        <v>0.6445544332713713</v>
      </c>
      <c r="H16" s="13">
        <f t="shared" si="5"/>
        <v>0.66223627085078829</v>
      </c>
      <c r="I16" s="13"/>
      <c r="J16" s="13"/>
      <c r="K16" s="13"/>
      <c r="L16" s="13">
        <f t="shared" si="5"/>
        <v>0.6193116946664492</v>
      </c>
      <c r="M16" s="13"/>
      <c r="N16" s="13"/>
      <c r="O16" s="13">
        <f t="shared" si="5"/>
        <v>0.66232532140860811</v>
      </c>
      <c r="P16" s="13">
        <f t="shared" si="5"/>
        <v>0.66153630894081428</v>
      </c>
      <c r="Q16" s="13"/>
      <c r="R16" s="13"/>
      <c r="S16" s="13"/>
      <c r="T16" s="13">
        <f>T4/T2</f>
        <v>0.66322462323578657</v>
      </c>
      <c r="U16" s="2"/>
      <c r="V16" s="2"/>
      <c r="W16" s="6"/>
    </row>
    <row r="17" spans="1:24" x14ac:dyDescent="0.25">
      <c r="A17" t="s">
        <v>54</v>
      </c>
      <c r="B17" s="13"/>
      <c r="C17" s="13"/>
      <c r="D17" s="13">
        <f t="shared" ref="B17:S17" si="6">D8/D2</f>
        <v>0.2662480376766091</v>
      </c>
      <c r="E17" s="13"/>
      <c r="F17" s="13"/>
      <c r="G17" s="13">
        <f t="shared" si="6"/>
        <v>0.18599807395131129</v>
      </c>
      <c r="H17" s="13">
        <f t="shared" si="6"/>
        <v>0.25264681240003045</v>
      </c>
      <c r="I17" s="13"/>
      <c r="J17" s="13"/>
      <c r="K17" s="13"/>
      <c r="L17" s="13">
        <f t="shared" si="6"/>
        <v>9.0849779807535475E-2</v>
      </c>
      <c r="M17" s="13"/>
      <c r="N17" s="13"/>
      <c r="O17" s="13">
        <f t="shared" si="6"/>
        <v>0.21434693497298304</v>
      </c>
      <c r="P17" s="13">
        <f t="shared" si="6"/>
        <v>0.21718903036238982</v>
      </c>
      <c r="Q17" s="13"/>
      <c r="R17" s="13"/>
      <c r="S17" s="13"/>
      <c r="T17" s="13">
        <f>T8/T2</f>
        <v>0.21110756717965073</v>
      </c>
      <c r="U17" s="2"/>
      <c r="V17" s="2"/>
      <c r="W17" s="6"/>
    </row>
    <row r="18" spans="1:24" x14ac:dyDescent="0.25">
      <c r="A18" t="s">
        <v>55</v>
      </c>
      <c r="B18" s="13"/>
      <c r="C18" s="13"/>
      <c r="D18" s="13">
        <f t="shared" ref="B18:S18" si="7">D13/D2</f>
        <v>0.18451072736787022</v>
      </c>
      <c r="E18" s="13"/>
      <c r="F18" s="13"/>
      <c r="G18" s="13">
        <f t="shared" si="7"/>
        <v>0.10530559225997178</v>
      </c>
      <c r="H18" s="13">
        <f t="shared" si="7"/>
        <v>0.15918958031837915</v>
      </c>
      <c r="I18" s="13"/>
      <c r="J18" s="13"/>
      <c r="K18" s="13"/>
      <c r="L18" s="13">
        <f t="shared" si="7"/>
        <v>2.8380362094274997E-2</v>
      </c>
      <c r="M18" s="13"/>
      <c r="N18" s="13"/>
      <c r="O18" s="13">
        <f t="shared" si="7"/>
        <v>0.13361281907956027</v>
      </c>
      <c r="P18" s="13">
        <f t="shared" si="7"/>
        <v>0.13652581502728417</v>
      </c>
      <c r="Q18" s="13"/>
      <c r="R18" s="13"/>
      <c r="S18" s="13"/>
      <c r="T18" s="13">
        <f>T13/T2</f>
        <v>0.1302926401403397</v>
      </c>
      <c r="U18" s="2"/>
      <c r="V18" s="2"/>
      <c r="W18" s="6"/>
    </row>
    <row r="19" spans="1:24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6"/>
    </row>
    <row r="20" spans="1:24" x14ac:dyDescent="0.25">
      <c r="A20" t="s">
        <v>6</v>
      </c>
      <c r="B20" s="2"/>
      <c r="C20" s="2"/>
      <c r="D20" s="2">
        <v>5288</v>
      </c>
      <c r="E20" s="2"/>
      <c r="F20" s="2"/>
      <c r="G20" s="2">
        <v>6117</v>
      </c>
      <c r="H20" s="2">
        <f>G20-L20</f>
        <v>7838</v>
      </c>
      <c r="I20" s="2"/>
      <c r="J20" s="2"/>
      <c r="K20" s="2"/>
      <c r="L20" s="2">
        <v>-1721</v>
      </c>
      <c r="M20" s="2"/>
      <c r="N20" s="2"/>
      <c r="O20" s="2">
        <v>6167</v>
      </c>
      <c r="P20" s="2">
        <f t="shared" si="3"/>
        <v>1978</v>
      </c>
      <c r="Q20" s="2"/>
      <c r="R20" s="2"/>
      <c r="S20" s="2"/>
      <c r="T20" s="2">
        <v>4189</v>
      </c>
      <c r="U20" s="2"/>
      <c r="V20" s="2"/>
      <c r="W20" s="6"/>
    </row>
    <row r="21" spans="1:24" x14ac:dyDescent="0.25">
      <c r="A21" t="s">
        <v>7</v>
      </c>
      <c r="B21" s="2"/>
      <c r="C21" s="2"/>
      <c r="D21" s="2">
        <v>15265</v>
      </c>
      <c r="E21" s="2">
        <f>D21</f>
        <v>15265</v>
      </c>
      <c r="F21" s="2"/>
      <c r="G21" s="2">
        <v>4241</v>
      </c>
      <c r="H21" s="2">
        <f>G21</f>
        <v>4241</v>
      </c>
      <c r="I21" s="2">
        <f>H21</f>
        <v>4241</v>
      </c>
      <c r="J21" s="2"/>
      <c r="K21" s="2"/>
      <c r="L21" s="2">
        <v>8230</v>
      </c>
      <c r="M21" s="2">
        <f>L21</f>
        <v>8230</v>
      </c>
      <c r="N21" s="2"/>
      <c r="O21" s="2">
        <v>6206</v>
      </c>
      <c r="P21" s="2">
        <f>O21</f>
        <v>6206</v>
      </c>
      <c r="Q21" s="2">
        <f>P21</f>
        <v>6206</v>
      </c>
      <c r="R21" s="2"/>
      <c r="S21" s="2"/>
      <c r="T21" s="2">
        <v>8684</v>
      </c>
      <c r="U21" s="2"/>
      <c r="V21" s="2"/>
      <c r="W21" s="6"/>
    </row>
    <row r="22" spans="1:24" x14ac:dyDescent="0.25">
      <c r="A22" t="s">
        <v>8</v>
      </c>
      <c r="B22" s="2"/>
      <c r="C22" s="2"/>
      <c r="D22" s="2">
        <v>42624</v>
      </c>
      <c r="E22" s="2">
        <f>D22</f>
        <v>42624</v>
      </c>
      <c r="F22" s="2"/>
      <c r="G22" s="2">
        <v>38829</v>
      </c>
      <c r="H22" s="2">
        <f>G22</f>
        <v>38829</v>
      </c>
      <c r="I22" s="2">
        <f>H22</f>
        <v>38829</v>
      </c>
      <c r="J22" s="2"/>
      <c r="K22" s="2"/>
      <c r="L22" s="2">
        <v>37352</v>
      </c>
      <c r="M22" s="2">
        <f>L22</f>
        <v>37352</v>
      </c>
      <c r="N22" s="2"/>
      <c r="O22" s="2">
        <v>38365</v>
      </c>
      <c r="P22" s="2">
        <f>O22</f>
        <v>38365</v>
      </c>
      <c r="Q22" s="2">
        <f>P22</f>
        <v>38365</v>
      </c>
      <c r="R22" s="2"/>
      <c r="S22" s="2"/>
      <c r="T22" s="2">
        <v>35390</v>
      </c>
      <c r="U22" s="2">
        <f>T22</f>
        <v>35390</v>
      </c>
      <c r="V22" s="2"/>
      <c r="W22" s="6"/>
    </row>
    <row r="23" spans="1:24" x14ac:dyDescent="0.25">
      <c r="A23" t="s">
        <v>56</v>
      </c>
      <c r="B23" s="2"/>
      <c r="C23" s="2"/>
      <c r="D23" s="2"/>
      <c r="E23" s="2"/>
      <c r="F23" s="2"/>
      <c r="G23" s="17">
        <v>6</v>
      </c>
      <c r="H23" s="17"/>
      <c r="I23" s="2"/>
      <c r="J23" s="2"/>
      <c r="K23" s="2"/>
      <c r="L23" s="2"/>
      <c r="M23" s="2"/>
      <c r="N23" s="2"/>
      <c r="O23" s="17">
        <v>4.8</v>
      </c>
      <c r="P23" s="2"/>
      <c r="Q23" s="2"/>
      <c r="R23" s="2"/>
      <c r="S23" s="2"/>
      <c r="T23" s="2"/>
      <c r="U23" s="2"/>
      <c r="V23" s="2"/>
      <c r="W23" s="6"/>
    </row>
    <row r="24" spans="1:24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6"/>
    </row>
    <row r="25" spans="1:24" x14ac:dyDescent="0.25">
      <c r="A25" s="5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6"/>
    </row>
    <row r="26" spans="1:24" x14ac:dyDescent="0.25">
      <c r="A26" t="s">
        <v>26</v>
      </c>
      <c r="B26" s="2">
        <v>4251</v>
      </c>
      <c r="C26" s="2">
        <f>B26-D26</f>
        <v>1546</v>
      </c>
      <c r="D26" s="2">
        <v>2705</v>
      </c>
      <c r="E26" s="2">
        <f>D26-F26</f>
        <v>1195</v>
      </c>
      <c r="F26" s="2">
        <v>1510</v>
      </c>
      <c r="G26" s="2">
        <v>4755</v>
      </c>
      <c r="H26" s="2">
        <f>G26-L26</f>
        <v>2770</v>
      </c>
      <c r="I26" s="2">
        <f>G26-J26</f>
        <v>1406</v>
      </c>
      <c r="J26" s="2">
        <v>3349</v>
      </c>
      <c r="K26" s="2">
        <f>J26-L26</f>
        <v>1364</v>
      </c>
      <c r="L26" s="2">
        <v>1985</v>
      </c>
      <c r="M26" s="2">
        <f>L26-N26</f>
        <v>810</v>
      </c>
      <c r="N26" s="2">
        <v>1175</v>
      </c>
      <c r="O26" s="2">
        <v>5576</v>
      </c>
      <c r="P26" s="2">
        <f>O26-T26</f>
        <v>3090</v>
      </c>
      <c r="Q26" s="2">
        <f>O26-R26</f>
        <v>1657</v>
      </c>
      <c r="R26" s="2">
        <v>3919</v>
      </c>
      <c r="S26" s="2">
        <f>R26-T26</f>
        <v>1433</v>
      </c>
      <c r="T26" s="2">
        <v>2486</v>
      </c>
      <c r="U26" s="3">
        <f>T26-V26</f>
        <v>1137</v>
      </c>
      <c r="V26" s="2">
        <v>1349</v>
      </c>
      <c r="W26" s="6"/>
      <c r="X26" s="6"/>
    </row>
    <row r="27" spans="1:24" x14ac:dyDescent="0.25">
      <c r="A27" t="s">
        <v>25</v>
      </c>
      <c r="B27" s="2">
        <v>21315</v>
      </c>
      <c r="C27" s="2">
        <f t="shared" ref="C27:C31" si="8">B27-D27</f>
        <v>7452</v>
      </c>
      <c r="D27" s="2">
        <v>13863</v>
      </c>
      <c r="E27" s="2">
        <f t="shared" ref="E27:E31" si="9">D27-F27</f>
        <v>7125</v>
      </c>
      <c r="F27" s="2">
        <v>6738</v>
      </c>
      <c r="G27" s="2">
        <v>21207</v>
      </c>
      <c r="H27" s="2">
        <f t="shared" ref="H27:H31" si="10">G27-L27</f>
        <v>13218</v>
      </c>
      <c r="I27" s="2">
        <f t="shared" ref="I27:I31" si="11">G27-J27</f>
        <v>7273</v>
      </c>
      <c r="J27" s="2">
        <v>13934</v>
      </c>
      <c r="K27" s="2">
        <f t="shared" ref="K27:K31" si="12">J27-L27</f>
        <v>5945</v>
      </c>
      <c r="L27" s="2">
        <v>7989</v>
      </c>
      <c r="M27" s="2">
        <f t="shared" ref="M27:M31" si="13">L27-N27</f>
        <v>3346</v>
      </c>
      <c r="N27" s="2">
        <v>4643</v>
      </c>
      <c r="O27" s="2">
        <v>22237</v>
      </c>
      <c r="P27" s="2">
        <f t="shared" ref="P27:P31" si="14">O27-T27</f>
        <v>11812</v>
      </c>
      <c r="Q27" s="2">
        <f t="shared" ref="Q27:Q31" si="15">O27-R27</f>
        <v>6364</v>
      </c>
      <c r="R27" s="2">
        <v>15873</v>
      </c>
      <c r="S27" s="2">
        <f t="shared" ref="S27:S31" si="16">R27-T27</f>
        <v>5448</v>
      </c>
      <c r="T27" s="2">
        <v>10425</v>
      </c>
      <c r="U27" s="3">
        <f t="shared" ref="U27:U31" si="17">T27-V27</f>
        <v>5314</v>
      </c>
      <c r="V27" s="2">
        <v>5111</v>
      </c>
      <c r="W27" s="6"/>
      <c r="X27" s="6"/>
    </row>
    <row r="28" spans="1:24" x14ac:dyDescent="0.25">
      <c r="A28" t="s">
        <v>36</v>
      </c>
      <c r="B28" s="2">
        <v>4668</v>
      </c>
      <c r="C28" s="2">
        <f t="shared" si="8"/>
        <v>1643</v>
      </c>
      <c r="D28" s="2">
        <v>3025</v>
      </c>
      <c r="E28" s="2">
        <f t="shared" si="9"/>
        <v>1475</v>
      </c>
      <c r="F28" s="2">
        <v>1550</v>
      </c>
      <c r="G28" s="2">
        <v>5248</v>
      </c>
      <c r="H28" s="2">
        <f t="shared" si="10"/>
        <v>2944</v>
      </c>
      <c r="I28" s="2">
        <f t="shared" si="11"/>
        <v>1574</v>
      </c>
      <c r="J28" s="2">
        <v>3674</v>
      </c>
      <c r="K28" s="2">
        <f t="shared" si="12"/>
        <v>1370</v>
      </c>
      <c r="L28" s="2">
        <v>2304</v>
      </c>
      <c r="M28" s="2">
        <f t="shared" si="13"/>
        <v>922</v>
      </c>
      <c r="N28" s="2">
        <v>1382</v>
      </c>
      <c r="O28" s="2">
        <v>6835</v>
      </c>
      <c r="P28" s="2">
        <f t="shared" si="14"/>
        <v>3599</v>
      </c>
      <c r="Q28" s="2">
        <f t="shared" si="15"/>
        <v>1923</v>
      </c>
      <c r="R28" s="2">
        <v>4912</v>
      </c>
      <c r="S28" s="2">
        <f t="shared" si="16"/>
        <v>1676</v>
      </c>
      <c r="T28" s="2">
        <v>3236</v>
      </c>
      <c r="U28" s="3">
        <f t="shared" si="17"/>
        <v>1549</v>
      </c>
      <c r="V28" s="2">
        <v>1687</v>
      </c>
      <c r="W28" s="6"/>
      <c r="X28" s="6"/>
    </row>
    <row r="29" spans="1:24" x14ac:dyDescent="0.25">
      <c r="A29" s="15" t="s">
        <v>27</v>
      </c>
      <c r="B29" s="2">
        <v>6160</v>
      </c>
      <c r="C29" s="2">
        <f t="shared" si="8"/>
        <v>2137</v>
      </c>
      <c r="D29" s="2">
        <v>4023</v>
      </c>
      <c r="E29" s="2">
        <f t="shared" si="9"/>
        <v>2140</v>
      </c>
      <c r="F29" s="2">
        <v>1883</v>
      </c>
      <c r="G29" s="2">
        <v>3356</v>
      </c>
      <c r="H29" s="2">
        <f t="shared" si="10"/>
        <v>2037</v>
      </c>
      <c r="I29" s="2">
        <f t="shared" si="11"/>
        <v>1090</v>
      </c>
      <c r="J29" s="2">
        <v>2266</v>
      </c>
      <c r="K29" s="2">
        <f t="shared" si="12"/>
        <v>947</v>
      </c>
      <c r="L29" s="2">
        <v>1319</v>
      </c>
      <c r="M29" s="2">
        <f t="shared" si="13"/>
        <v>527</v>
      </c>
      <c r="N29" s="2">
        <v>792</v>
      </c>
      <c r="O29" s="2">
        <v>4405</v>
      </c>
      <c r="P29" s="2">
        <f t="shared" si="14"/>
        <v>2270</v>
      </c>
      <c r="Q29" s="2">
        <f t="shared" si="15"/>
        <v>1144</v>
      </c>
      <c r="R29" s="2">
        <v>3261</v>
      </c>
      <c r="S29" s="2">
        <f t="shared" si="16"/>
        <v>1126</v>
      </c>
      <c r="T29" s="2">
        <v>2135</v>
      </c>
      <c r="U29" s="3">
        <f t="shared" si="17"/>
        <v>1089</v>
      </c>
      <c r="V29" s="2">
        <v>1046</v>
      </c>
      <c r="W29" s="6"/>
      <c r="X29" s="6"/>
    </row>
    <row r="30" spans="1:24" x14ac:dyDescent="0.25">
      <c r="A30" t="s">
        <v>28</v>
      </c>
      <c r="B30" s="2">
        <v>7795</v>
      </c>
      <c r="C30" s="2">
        <f t="shared" si="8"/>
        <v>2710</v>
      </c>
      <c r="D30" s="2">
        <v>5085</v>
      </c>
      <c r="E30" s="2">
        <f t="shared" si="9"/>
        <v>2748</v>
      </c>
      <c r="F30" s="2">
        <v>2337</v>
      </c>
      <c r="G30" s="2">
        <v>10155</v>
      </c>
      <c r="H30" s="2">
        <f t="shared" si="10"/>
        <v>5311</v>
      </c>
      <c r="I30" s="2">
        <f t="shared" si="11"/>
        <v>2979</v>
      </c>
      <c r="J30" s="2">
        <v>7176</v>
      </c>
      <c r="K30" s="2">
        <f t="shared" si="12"/>
        <v>2332</v>
      </c>
      <c r="L30" s="2">
        <v>4844</v>
      </c>
      <c r="M30" s="2">
        <f t="shared" si="13"/>
        <v>2218</v>
      </c>
      <c r="N30" s="2">
        <v>2626</v>
      </c>
      <c r="O30" s="2">
        <v>14791</v>
      </c>
      <c r="P30" s="2">
        <f t="shared" si="14"/>
        <v>7693</v>
      </c>
      <c r="Q30" s="2">
        <f t="shared" si="15"/>
        <v>4236</v>
      </c>
      <c r="R30" s="2">
        <v>10555</v>
      </c>
      <c r="S30" s="2">
        <f t="shared" si="16"/>
        <v>3457</v>
      </c>
      <c r="T30" s="2">
        <v>7098</v>
      </c>
      <c r="U30" s="3">
        <f t="shared" si="17"/>
        <v>3588</v>
      </c>
      <c r="V30" s="2">
        <v>3510</v>
      </c>
      <c r="W30" s="6"/>
      <c r="X30" s="6"/>
    </row>
    <row r="31" spans="1:24" x14ac:dyDescent="0.25">
      <c r="A31" s="7" t="s">
        <v>29</v>
      </c>
      <c r="B31" s="8">
        <v>-12</v>
      </c>
      <c r="C31" s="8">
        <f t="shared" si="8"/>
        <v>24</v>
      </c>
      <c r="D31" s="8">
        <v>-36</v>
      </c>
      <c r="E31" s="8">
        <f t="shared" si="9"/>
        <v>23</v>
      </c>
      <c r="F31" s="8">
        <v>-59</v>
      </c>
      <c r="G31" s="8">
        <v>-70</v>
      </c>
      <c r="H31" s="8">
        <f t="shared" si="10"/>
        <v>-22</v>
      </c>
      <c r="I31" s="8">
        <f t="shared" si="11"/>
        <v>-19</v>
      </c>
      <c r="J31" s="8">
        <v>-51</v>
      </c>
      <c r="K31" s="8">
        <f t="shared" si="12"/>
        <v>-3</v>
      </c>
      <c r="L31" s="8">
        <v>-48</v>
      </c>
      <c r="M31" s="8">
        <f t="shared" si="13"/>
        <v>-26</v>
      </c>
      <c r="N31" s="8">
        <v>-22</v>
      </c>
      <c r="O31" s="8">
        <v>-174</v>
      </c>
      <c r="P31" s="8">
        <f t="shared" si="14"/>
        <v>124</v>
      </c>
      <c r="Q31" s="8">
        <f t="shared" si="15"/>
        <v>-52</v>
      </c>
      <c r="R31" s="8">
        <v>-122</v>
      </c>
      <c r="S31" s="8">
        <f t="shared" si="16"/>
        <v>176</v>
      </c>
      <c r="T31" s="8">
        <v>-298</v>
      </c>
      <c r="U31" s="9">
        <f t="shared" si="17"/>
        <v>-133</v>
      </c>
      <c r="V31" s="8">
        <v>-165</v>
      </c>
      <c r="W31" s="6"/>
      <c r="X31" s="6"/>
    </row>
    <row r="32" spans="1:24" x14ac:dyDescent="0.25">
      <c r="A32" t="s">
        <v>30</v>
      </c>
      <c r="B32" s="3">
        <f t="shared" ref="B32:U32" si="18">SUM(B26:B31)</f>
        <v>44177</v>
      </c>
      <c r="C32" s="3">
        <f t="shared" si="18"/>
        <v>15512</v>
      </c>
      <c r="D32" s="3">
        <f t="shared" si="18"/>
        <v>28665</v>
      </c>
      <c r="E32" s="3">
        <f t="shared" si="18"/>
        <v>14706</v>
      </c>
      <c r="F32" s="3">
        <f t="shared" si="18"/>
        <v>13959</v>
      </c>
      <c r="G32" s="3">
        <f t="shared" si="18"/>
        <v>44651</v>
      </c>
      <c r="H32" s="3">
        <f t="shared" si="18"/>
        <v>26258</v>
      </c>
      <c r="I32" s="3">
        <f t="shared" si="18"/>
        <v>14303</v>
      </c>
      <c r="J32" s="3">
        <f t="shared" si="18"/>
        <v>30348</v>
      </c>
      <c r="K32" s="3">
        <f t="shared" si="18"/>
        <v>11955</v>
      </c>
      <c r="L32" s="3">
        <f t="shared" si="18"/>
        <v>18393</v>
      </c>
      <c r="M32" s="3">
        <f t="shared" si="18"/>
        <v>7797</v>
      </c>
      <c r="N32" s="3">
        <f t="shared" si="18"/>
        <v>10596</v>
      </c>
      <c r="O32" s="3">
        <f t="shared" si="18"/>
        <v>53670</v>
      </c>
      <c r="P32" s="3">
        <f t="shared" si="18"/>
        <v>28588</v>
      </c>
      <c r="Q32" s="3">
        <f t="shared" si="18"/>
        <v>15272</v>
      </c>
      <c r="R32" s="3">
        <f t="shared" si="18"/>
        <v>38398</v>
      </c>
      <c r="S32" s="3">
        <f t="shared" si="18"/>
        <v>13316</v>
      </c>
      <c r="T32" s="3">
        <f t="shared" si="18"/>
        <v>25082</v>
      </c>
      <c r="U32" s="3">
        <f t="shared" si="18"/>
        <v>12544</v>
      </c>
      <c r="V32" s="3">
        <f>SUM(V26:V31)</f>
        <v>12538</v>
      </c>
      <c r="W32" s="6"/>
      <c r="X32" s="6"/>
    </row>
    <row r="33" spans="1:24" x14ac:dyDescent="0.25">
      <c r="A33" s="5"/>
      <c r="B33" s="3">
        <f>B32-B2</f>
        <v>0</v>
      </c>
      <c r="C33" s="3">
        <f>C32-C2</f>
        <v>0</v>
      </c>
      <c r="D33" s="3">
        <f>D32-D2</f>
        <v>0</v>
      </c>
      <c r="E33" s="3">
        <f>E32-E2</f>
        <v>0</v>
      </c>
      <c r="F33" s="3">
        <f>F32-F2</f>
        <v>0</v>
      </c>
      <c r="G33" s="3">
        <f>G32-G2</f>
        <v>0</v>
      </c>
      <c r="H33" s="3">
        <f>H32-H2</f>
        <v>0</v>
      </c>
      <c r="I33" s="3">
        <f>I32-I2</f>
        <v>0</v>
      </c>
      <c r="J33" s="3">
        <f>J32-J2</f>
        <v>0</v>
      </c>
      <c r="K33" s="3">
        <f>K32-K2</f>
        <v>0</v>
      </c>
      <c r="L33" s="3">
        <f>L32-L2</f>
        <v>0</v>
      </c>
      <c r="M33" s="3">
        <f>M32-M2</f>
        <v>0</v>
      </c>
      <c r="N33" s="3">
        <f>N32-N2</f>
        <v>0</v>
      </c>
      <c r="O33" s="3">
        <f>O32-O2</f>
        <v>0</v>
      </c>
      <c r="P33" s="3">
        <f>P32-P2</f>
        <v>0</v>
      </c>
      <c r="Q33" s="3">
        <f>Q32-Q2</f>
        <v>0</v>
      </c>
      <c r="R33" s="3">
        <f>R32-R2</f>
        <v>0</v>
      </c>
      <c r="S33" s="3">
        <f>S32-S2</f>
        <v>0</v>
      </c>
      <c r="T33" s="3">
        <f>T32-T2</f>
        <v>0</v>
      </c>
      <c r="U33" s="3">
        <f>U32-U2</f>
        <v>0</v>
      </c>
      <c r="V33" s="3">
        <f>V32-V2</f>
        <v>0</v>
      </c>
      <c r="W33" s="6"/>
    </row>
    <row r="34" spans="1:24" x14ac:dyDescent="0.25">
      <c r="A34" s="5" t="s">
        <v>39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6"/>
    </row>
    <row r="35" spans="1:24" x14ac:dyDescent="0.25">
      <c r="A35" t="s">
        <v>26</v>
      </c>
      <c r="B35" s="6">
        <f t="shared" ref="B35:U40" si="19">B26/B$32</f>
        <v>9.622654322384952E-2</v>
      </c>
      <c r="C35" s="6">
        <f t="shared" si="19"/>
        <v>9.9664775657555438E-2</v>
      </c>
      <c r="D35" s="6">
        <f t="shared" si="19"/>
        <v>9.4365951508808651E-2</v>
      </c>
      <c r="E35" s="6">
        <f t="shared" si="19"/>
        <v>8.1259349925200605E-2</v>
      </c>
      <c r="F35" s="6">
        <f t="shared" si="19"/>
        <v>0.108173937961172</v>
      </c>
      <c r="G35" s="6">
        <f t="shared" si="19"/>
        <v>0.10649257575418243</v>
      </c>
      <c r="H35" s="6">
        <f t="shared" si="19"/>
        <v>0.10549165968466753</v>
      </c>
      <c r="I35" s="6">
        <f t="shared" si="19"/>
        <v>9.8301055722575678E-2</v>
      </c>
      <c r="J35" s="6">
        <f t="shared" si="19"/>
        <v>0.11035323579807566</v>
      </c>
      <c r="K35" s="6">
        <f t="shared" si="19"/>
        <v>0.11409452112086993</v>
      </c>
      <c r="L35" s="6">
        <f t="shared" si="19"/>
        <v>0.10792149187190779</v>
      </c>
      <c r="M35" s="6">
        <f t="shared" si="19"/>
        <v>0.10388611004232397</v>
      </c>
      <c r="N35" s="6">
        <f t="shared" si="19"/>
        <v>0.11089090222725557</v>
      </c>
      <c r="O35" s="6">
        <f t="shared" si="19"/>
        <v>0.1038941680640954</v>
      </c>
      <c r="P35" s="6">
        <f t="shared" si="19"/>
        <v>0.10808730936057087</v>
      </c>
      <c r="Q35" s="6">
        <f t="shared" si="19"/>
        <v>0.10849921424829753</v>
      </c>
      <c r="R35" s="6">
        <f t="shared" si="19"/>
        <v>0.10206260742747018</v>
      </c>
      <c r="S35" s="6">
        <f t="shared" si="19"/>
        <v>0.10761489936917994</v>
      </c>
      <c r="T35" s="6">
        <f t="shared" si="19"/>
        <v>9.9114903117773698E-2</v>
      </c>
      <c r="U35" s="6">
        <f t="shared" si="19"/>
        <v>9.064094387755102E-2</v>
      </c>
      <c r="V35" s="6">
        <f>V26/V$32</f>
        <v>0.10759291753070666</v>
      </c>
      <c r="W35" s="6"/>
    </row>
    <row r="36" spans="1:24" x14ac:dyDescent="0.25">
      <c r="A36" t="s">
        <v>25</v>
      </c>
      <c r="B36" s="6">
        <f t="shared" si="19"/>
        <v>0.4824908889241008</v>
      </c>
      <c r="C36" s="6">
        <f t="shared" si="19"/>
        <v>0.48040226921093349</v>
      </c>
      <c r="D36" s="6">
        <f t="shared" si="19"/>
        <v>0.48362114076399793</v>
      </c>
      <c r="E36" s="6">
        <f t="shared" si="19"/>
        <v>0.48449612403100772</v>
      </c>
      <c r="F36" s="6">
        <f t="shared" si="19"/>
        <v>0.48269933376316354</v>
      </c>
      <c r="G36" s="6">
        <f t="shared" si="19"/>
        <v>0.47495016908915816</v>
      </c>
      <c r="H36" s="6">
        <f t="shared" si="19"/>
        <v>0.50338944321730517</v>
      </c>
      <c r="I36" s="6">
        <f t="shared" si="19"/>
        <v>0.5084947213871216</v>
      </c>
      <c r="J36" s="6">
        <f t="shared" si="19"/>
        <v>0.45914063529721894</v>
      </c>
      <c r="K36" s="6">
        <f t="shared" si="19"/>
        <v>0.49728147218736929</v>
      </c>
      <c r="L36" s="6">
        <f t="shared" si="19"/>
        <v>0.43435002446582938</v>
      </c>
      <c r="M36" s="6">
        <f t="shared" si="19"/>
        <v>0.42913941259458765</v>
      </c>
      <c r="N36" s="6">
        <f t="shared" si="19"/>
        <v>0.43818422046055117</v>
      </c>
      <c r="O36" s="6">
        <f t="shared" si="19"/>
        <v>0.41432830258990122</v>
      </c>
      <c r="P36" s="6">
        <f t="shared" si="19"/>
        <v>0.41318035539387155</v>
      </c>
      <c r="Q36" s="6">
        <f t="shared" si="19"/>
        <v>0.41671031953902565</v>
      </c>
      <c r="R36" s="6">
        <f t="shared" si="19"/>
        <v>0.41338090525548205</v>
      </c>
      <c r="S36" s="6">
        <f t="shared" si="19"/>
        <v>0.40913187143286273</v>
      </c>
      <c r="T36" s="6">
        <f t="shared" si="19"/>
        <v>0.41563671158599791</v>
      </c>
      <c r="U36" s="6">
        <f t="shared" si="19"/>
        <v>0.42362882653061223</v>
      </c>
      <c r="V36" s="6">
        <f t="shared" ref="V36:V40" si="20">V27/V$32</f>
        <v>0.40764077205295901</v>
      </c>
      <c r="W36" s="6"/>
    </row>
    <row r="37" spans="1:24" x14ac:dyDescent="0.25">
      <c r="A37" t="s">
        <v>36</v>
      </c>
      <c r="B37" s="6">
        <f t="shared" si="19"/>
        <v>0.10566584421757928</v>
      </c>
      <c r="C37" s="6">
        <f t="shared" si="19"/>
        <v>0.10591799896854048</v>
      </c>
      <c r="D37" s="6">
        <f t="shared" si="19"/>
        <v>0.10552939124367695</v>
      </c>
      <c r="E37" s="6">
        <f t="shared" si="19"/>
        <v>0.10029919760641914</v>
      </c>
      <c r="F37" s="6">
        <f t="shared" si="19"/>
        <v>0.11103947274160041</v>
      </c>
      <c r="G37" s="6">
        <f t="shared" si="19"/>
        <v>0.11753376184184004</v>
      </c>
      <c r="H37" s="6">
        <f t="shared" si="19"/>
        <v>0.11211821159265747</v>
      </c>
      <c r="I37" s="6">
        <f t="shared" si="19"/>
        <v>0.11004684331958331</v>
      </c>
      <c r="J37" s="6">
        <f t="shared" si="19"/>
        <v>0.12106234348227231</v>
      </c>
      <c r="K37" s="6">
        <f t="shared" si="19"/>
        <v>0.11459640317858637</v>
      </c>
      <c r="L37" s="6">
        <f t="shared" si="19"/>
        <v>0.12526504648507583</v>
      </c>
      <c r="M37" s="6">
        <f t="shared" si="19"/>
        <v>0.11825060920867</v>
      </c>
      <c r="N37" s="6">
        <f t="shared" si="19"/>
        <v>0.13042657606644018</v>
      </c>
      <c r="O37" s="6">
        <f t="shared" si="19"/>
        <v>0.12735233836407678</v>
      </c>
      <c r="P37" s="6">
        <f t="shared" si="19"/>
        <v>0.12589198265006296</v>
      </c>
      <c r="Q37" s="6">
        <f t="shared" si="19"/>
        <v>0.12591671031953902</v>
      </c>
      <c r="R37" s="6">
        <f t="shared" si="19"/>
        <v>0.12792332934006981</v>
      </c>
      <c r="S37" s="6">
        <f t="shared" si="19"/>
        <v>0.12586362270952237</v>
      </c>
      <c r="T37" s="6">
        <f t="shared" si="19"/>
        <v>0.12901682481460808</v>
      </c>
      <c r="U37" s="6">
        <f t="shared" si="19"/>
        <v>0.12348533163265306</v>
      </c>
      <c r="V37" s="6">
        <f t="shared" si="20"/>
        <v>0.13455096506619876</v>
      </c>
      <c r="W37" s="6"/>
    </row>
    <row r="38" spans="1:24" x14ac:dyDescent="0.25">
      <c r="A38" t="s">
        <v>27</v>
      </c>
      <c r="B38" s="6">
        <f t="shared" si="19"/>
        <v>0.13943907463159563</v>
      </c>
      <c r="C38" s="6">
        <f t="shared" si="19"/>
        <v>0.13776431150077359</v>
      </c>
      <c r="D38" s="6">
        <f t="shared" si="19"/>
        <v>0.1403453689167975</v>
      </c>
      <c r="E38" s="6">
        <f t="shared" si="19"/>
        <v>0.14551883584931322</v>
      </c>
      <c r="F38" s="6">
        <f t="shared" si="19"/>
        <v>0.13489504978866682</v>
      </c>
      <c r="G38" s="6">
        <f t="shared" si="19"/>
        <v>7.5160690690018142E-2</v>
      </c>
      <c r="H38" s="6">
        <f t="shared" si="19"/>
        <v>7.7576357681468505E-2</v>
      </c>
      <c r="I38" s="6">
        <f t="shared" si="19"/>
        <v>7.6207788575823249E-2</v>
      </c>
      <c r="J38" s="6">
        <f t="shared" si="19"/>
        <v>7.4667193884275729E-2</v>
      </c>
      <c r="K38" s="6">
        <f t="shared" si="19"/>
        <v>7.9213718109577586E-2</v>
      </c>
      <c r="L38" s="6">
        <f t="shared" si="19"/>
        <v>7.1712064372315559E-2</v>
      </c>
      <c r="M38" s="6">
        <f t="shared" si="19"/>
        <v>6.7590098755931763E-2</v>
      </c>
      <c r="N38" s="6">
        <f t="shared" si="19"/>
        <v>7.4745186862967161E-2</v>
      </c>
      <c r="O38" s="6">
        <f t="shared" si="19"/>
        <v>8.2075647475312097E-2</v>
      </c>
      <c r="P38" s="6">
        <f t="shared" si="19"/>
        <v>7.9403945711487331E-2</v>
      </c>
      <c r="Q38" s="6">
        <f t="shared" si="19"/>
        <v>7.4908328968046098E-2</v>
      </c>
      <c r="R38" s="6">
        <f t="shared" si="19"/>
        <v>8.4926298244700243E-2</v>
      </c>
      <c r="S38" s="6">
        <f t="shared" si="19"/>
        <v>8.4559927906278157E-2</v>
      </c>
      <c r="T38" s="6">
        <f t="shared" si="19"/>
        <v>8.5120803763655217E-2</v>
      </c>
      <c r="U38" s="6">
        <f t="shared" si="19"/>
        <v>8.6814413265306117E-2</v>
      </c>
      <c r="V38" s="6">
        <f t="shared" si="20"/>
        <v>8.3426383793268458E-2</v>
      </c>
      <c r="W38" s="6"/>
    </row>
    <row r="39" spans="1:24" x14ac:dyDescent="0.25">
      <c r="A39" t="s">
        <v>28</v>
      </c>
      <c r="B39" s="6">
        <f t="shared" si="19"/>
        <v>0.17644928356384543</v>
      </c>
      <c r="C39" s="6">
        <f t="shared" si="19"/>
        <v>0.17470345538937596</v>
      </c>
      <c r="D39" s="6">
        <f t="shared" si="19"/>
        <v>0.17739403453689168</v>
      </c>
      <c r="E39" s="6">
        <f t="shared" si="19"/>
        <v>0.18686250509995919</v>
      </c>
      <c r="F39" s="6">
        <f t="shared" si="19"/>
        <v>0.16741886954652913</v>
      </c>
      <c r="G39" s="6">
        <f t="shared" si="19"/>
        <v>0.22743051667375871</v>
      </c>
      <c r="H39" s="6">
        <f t="shared" si="19"/>
        <v>0.2022621677203138</v>
      </c>
      <c r="I39" s="6">
        <f t="shared" si="19"/>
        <v>0.20827798363979586</v>
      </c>
      <c r="J39" s="6">
        <f t="shared" si="19"/>
        <v>0.23645709766706208</v>
      </c>
      <c r="K39" s="6">
        <f t="shared" si="19"/>
        <v>0.19506482643245504</v>
      </c>
      <c r="L39" s="6">
        <f t="shared" si="19"/>
        <v>0.26336106127331049</v>
      </c>
      <c r="M39" s="6">
        <f t="shared" si="19"/>
        <v>0.28446838527638835</v>
      </c>
      <c r="N39" s="6">
        <f t="shared" si="19"/>
        <v>0.24782936957342394</v>
      </c>
      <c r="O39" s="6">
        <f t="shared" si="19"/>
        <v>0.27559157816284702</v>
      </c>
      <c r="P39" s="6">
        <f t="shared" si="19"/>
        <v>0.26909892262487756</v>
      </c>
      <c r="Q39" s="6">
        <f t="shared" si="19"/>
        <v>0.27737035096909379</v>
      </c>
      <c r="R39" s="6">
        <f t="shared" si="19"/>
        <v>0.27488410854732015</v>
      </c>
      <c r="S39" s="6">
        <f t="shared" si="19"/>
        <v>0.25961249624511867</v>
      </c>
      <c r="T39" s="6">
        <f t="shared" si="19"/>
        <v>0.28299178693884058</v>
      </c>
      <c r="U39" s="6">
        <f t="shared" si="19"/>
        <v>0.28603316326530615</v>
      </c>
      <c r="V39" s="6">
        <f t="shared" si="20"/>
        <v>0.27994895517626417</v>
      </c>
      <c r="W39" s="6"/>
    </row>
    <row r="40" spans="1:24" x14ac:dyDescent="0.25">
      <c r="A40" s="7" t="s">
        <v>29</v>
      </c>
      <c r="B40" s="10">
        <f t="shared" si="19"/>
        <v>-2.7163456097064085E-4</v>
      </c>
      <c r="C40" s="10">
        <f t="shared" si="19"/>
        <v>1.5471892728210418E-3</v>
      </c>
      <c r="D40" s="10">
        <f t="shared" si="19"/>
        <v>-1.2558869701726845E-3</v>
      </c>
      <c r="E40" s="10">
        <f t="shared" si="19"/>
        <v>1.5639874881000953E-3</v>
      </c>
      <c r="F40" s="10">
        <f t="shared" si="19"/>
        <v>-4.226663801131886E-3</v>
      </c>
      <c r="G40" s="10">
        <f t="shared" si="19"/>
        <v>-1.5677140489574702E-3</v>
      </c>
      <c r="H40" s="10">
        <f t="shared" si="19"/>
        <v>-8.3783989641252185E-4</v>
      </c>
      <c r="I40" s="10">
        <f t="shared" si="19"/>
        <v>-1.3283926448996715E-3</v>
      </c>
      <c r="J40" s="10">
        <f t="shared" si="19"/>
        <v>-1.6805061289047055E-3</v>
      </c>
      <c r="K40" s="10">
        <f t="shared" si="19"/>
        <v>-2.509410288582183E-4</v>
      </c>
      <c r="L40" s="10">
        <f t="shared" si="19"/>
        <v>-2.6096884684390803E-3</v>
      </c>
      <c r="M40" s="10">
        <f t="shared" si="19"/>
        <v>-3.3346158779017569E-3</v>
      </c>
      <c r="N40" s="10">
        <f t="shared" si="19"/>
        <v>-2.0762551906379767E-3</v>
      </c>
      <c r="O40" s="10">
        <f t="shared" si="19"/>
        <v>-3.2420346562325323E-3</v>
      </c>
      <c r="P40" s="10">
        <f t="shared" si="19"/>
        <v>4.3374842591297046E-3</v>
      </c>
      <c r="Q40" s="10">
        <f t="shared" si="19"/>
        <v>-3.4049240440020955E-3</v>
      </c>
      <c r="R40" s="10">
        <f t="shared" si="19"/>
        <v>-3.1772488150424503E-3</v>
      </c>
      <c r="S40" s="10">
        <f t="shared" si="19"/>
        <v>1.321718233703815E-2</v>
      </c>
      <c r="T40" s="10">
        <f t="shared" si="19"/>
        <v>-1.1881030220875529E-2</v>
      </c>
      <c r="U40" s="10">
        <f t="shared" si="19"/>
        <v>-1.0602678571428572E-2</v>
      </c>
      <c r="V40" s="10">
        <f t="shared" si="20"/>
        <v>-1.3159993619397034E-2</v>
      </c>
      <c r="W40" s="6"/>
    </row>
    <row r="41" spans="1:24" x14ac:dyDescent="0.25">
      <c r="A41" t="s">
        <v>30</v>
      </c>
      <c r="B41" s="6">
        <f t="shared" ref="B41:U41" si="21">SUM(B35:B40)</f>
        <v>1.0000000000000002</v>
      </c>
      <c r="C41" s="6">
        <f t="shared" si="21"/>
        <v>1</v>
      </c>
      <c r="D41" s="6">
        <f t="shared" si="21"/>
        <v>1</v>
      </c>
      <c r="E41" s="6">
        <f t="shared" si="21"/>
        <v>0.99999999999999989</v>
      </c>
      <c r="F41" s="6">
        <f t="shared" si="21"/>
        <v>1</v>
      </c>
      <c r="G41" s="6">
        <f t="shared" si="21"/>
        <v>1.0000000000000002</v>
      </c>
      <c r="H41" s="6">
        <f t="shared" si="21"/>
        <v>1</v>
      </c>
      <c r="I41" s="6">
        <f t="shared" si="21"/>
        <v>1</v>
      </c>
      <c r="J41" s="6">
        <f t="shared" si="21"/>
        <v>1</v>
      </c>
      <c r="K41" s="6">
        <f t="shared" si="21"/>
        <v>1</v>
      </c>
      <c r="L41" s="6">
        <f t="shared" si="21"/>
        <v>1.0000000000000002</v>
      </c>
      <c r="M41" s="6">
        <f t="shared" si="21"/>
        <v>1</v>
      </c>
      <c r="N41" s="6">
        <f t="shared" si="21"/>
        <v>1.0000000000000002</v>
      </c>
      <c r="O41" s="6">
        <f t="shared" si="21"/>
        <v>1</v>
      </c>
      <c r="P41" s="6">
        <f t="shared" si="21"/>
        <v>1</v>
      </c>
      <c r="Q41" s="6">
        <f t="shared" si="21"/>
        <v>0.99999999999999989</v>
      </c>
      <c r="R41" s="6">
        <f t="shared" si="21"/>
        <v>0.99999999999999989</v>
      </c>
      <c r="S41" s="6">
        <f t="shared" si="21"/>
        <v>1</v>
      </c>
      <c r="T41" s="6">
        <f t="shared" si="21"/>
        <v>0.99999999999999989</v>
      </c>
      <c r="U41" s="6">
        <f t="shared" si="21"/>
        <v>1</v>
      </c>
      <c r="V41" s="6">
        <f>SUM(V35:V40)</f>
        <v>1</v>
      </c>
      <c r="W41" s="6"/>
    </row>
    <row r="42" spans="1:24" x14ac:dyDescent="0.25">
      <c r="T42" s="3"/>
      <c r="V42" s="3"/>
      <c r="W42" s="6"/>
    </row>
    <row r="43" spans="1:24" x14ac:dyDescent="0.25">
      <c r="A43" s="5" t="s">
        <v>40</v>
      </c>
      <c r="W43" s="6"/>
    </row>
    <row r="44" spans="1:24" x14ac:dyDescent="0.25">
      <c r="A44" t="s">
        <v>31</v>
      </c>
      <c r="B44" s="2">
        <f>B$32*B54</f>
        <v>15903.72</v>
      </c>
      <c r="C44" s="2">
        <f>B44-D44</f>
        <v>4968.7199999999993</v>
      </c>
      <c r="D44">
        <v>10935</v>
      </c>
      <c r="E44" s="2">
        <f>D44-F44</f>
        <v>5211.8100000000004</v>
      </c>
      <c r="F44" s="2">
        <f>F$32*F54</f>
        <v>5723.19</v>
      </c>
      <c r="G44" s="2">
        <v>15366</v>
      </c>
      <c r="H44" s="2">
        <f>G44-L44</f>
        <v>9089</v>
      </c>
      <c r="I44" s="3">
        <f>G44-J44</f>
        <v>5047.6799999999985</v>
      </c>
      <c r="J44" s="2">
        <f>J$32*J54</f>
        <v>10318.320000000002</v>
      </c>
      <c r="K44" s="2">
        <f>J44-L44</f>
        <v>4041.3200000000015</v>
      </c>
      <c r="L44" s="2">
        <v>6277</v>
      </c>
      <c r="M44" s="3">
        <f>L44-N44</f>
        <v>3204.1600000000003</v>
      </c>
      <c r="N44" s="2">
        <f>N$32*N54</f>
        <v>3072.8399999999997</v>
      </c>
      <c r="O44" s="2">
        <v>16189</v>
      </c>
      <c r="P44" s="2">
        <f>O44-T44</f>
        <v>7999</v>
      </c>
      <c r="Q44" s="3">
        <f>O44-R44</f>
        <v>4285.6200000000008</v>
      </c>
      <c r="R44" s="2">
        <f>R$32*R54</f>
        <v>11903.38</v>
      </c>
      <c r="S44" s="3">
        <f>R44-T44</f>
        <v>3713.3799999999992</v>
      </c>
      <c r="T44" s="2">
        <v>8190</v>
      </c>
      <c r="U44" s="3">
        <f>T44-V44</f>
        <v>3801.7000000000007</v>
      </c>
      <c r="V44" s="2">
        <f>V$32*V54</f>
        <v>4388.2999999999993</v>
      </c>
      <c r="W44" s="6"/>
      <c r="X44" s="6"/>
    </row>
    <row r="45" spans="1:24" x14ac:dyDescent="0.25">
      <c r="A45" t="s">
        <v>32</v>
      </c>
      <c r="B45" s="2">
        <f t="shared" ref="B45:B49" si="22">B$32*B55</f>
        <v>3092.3900000000003</v>
      </c>
      <c r="C45" s="2">
        <f t="shared" ref="C45:C49" si="23">B45-D45</f>
        <v>1209.3900000000003</v>
      </c>
      <c r="D45">
        <v>1883</v>
      </c>
      <c r="E45" s="2">
        <f t="shared" ref="E45:E49" si="24">D45-F45</f>
        <v>905.86999999999989</v>
      </c>
      <c r="F45" s="2">
        <f t="shared" ref="F45:F49" si="25">F$32*F55</f>
        <v>977.13000000000011</v>
      </c>
      <c r="G45" s="2">
        <v>3164</v>
      </c>
      <c r="H45" s="2">
        <f t="shared" ref="H45:H49" si="26">G45-L45</f>
        <v>1889</v>
      </c>
      <c r="I45" s="3">
        <f t="shared" ref="I45:I49" si="27">G45-J45</f>
        <v>1039.6399999999999</v>
      </c>
      <c r="J45" s="2">
        <f t="shared" ref="J45:J49" si="28">J$32*J55</f>
        <v>2124.36</v>
      </c>
      <c r="K45" s="2">
        <f t="shared" ref="K45:K49" si="29">J45-L45</f>
        <v>849.36000000000013</v>
      </c>
      <c r="L45" s="2">
        <v>1275</v>
      </c>
      <c r="M45" s="3">
        <f t="shared" ref="M45:M49" si="30">L45-N45</f>
        <v>427.31999999999994</v>
      </c>
      <c r="N45" s="2">
        <f t="shared" ref="N45" si="31">N$32*N55</f>
        <v>847.68000000000006</v>
      </c>
      <c r="O45" s="2">
        <v>3878</v>
      </c>
      <c r="P45" s="2">
        <f t="shared" ref="P45:P50" si="32">O45-T45</f>
        <v>2068</v>
      </c>
      <c r="Q45" s="3">
        <f t="shared" ref="Q45:Q50" si="33">O45-R45</f>
        <v>1190.1399999999999</v>
      </c>
      <c r="R45" s="2">
        <f t="shared" ref="R45" si="34">R$32*R55</f>
        <v>2687.86</v>
      </c>
      <c r="S45" s="3">
        <f t="shared" ref="S45:S50" si="35">R45-T45</f>
        <v>877.86000000000013</v>
      </c>
      <c r="T45" s="2">
        <v>1810</v>
      </c>
      <c r="U45" s="3">
        <f t="shared" ref="U45:U50" si="36">T45-V45</f>
        <v>932.33999999999992</v>
      </c>
      <c r="V45" s="2">
        <f t="shared" ref="T45:V50" si="37">V$32*V55</f>
        <v>877.66000000000008</v>
      </c>
      <c r="W45" s="6"/>
      <c r="X45" s="6"/>
    </row>
    <row r="46" spans="1:24" x14ac:dyDescent="0.25">
      <c r="A46" t="s">
        <v>33</v>
      </c>
      <c r="B46" s="2">
        <f t="shared" si="22"/>
        <v>6626.55</v>
      </c>
      <c r="C46" s="2">
        <f t="shared" si="23"/>
        <v>2648.55</v>
      </c>
      <c r="D46">
        <v>3978</v>
      </c>
      <c r="E46" s="2">
        <f t="shared" si="24"/>
        <v>2163.33</v>
      </c>
      <c r="F46" s="2">
        <f t="shared" si="25"/>
        <v>1814.67</v>
      </c>
      <c r="G46" s="2">
        <v>7337</v>
      </c>
      <c r="H46" s="2">
        <f t="shared" si="26"/>
        <v>4413</v>
      </c>
      <c r="I46" s="3">
        <f t="shared" si="27"/>
        <v>2481.3199999999997</v>
      </c>
      <c r="J46" s="2">
        <f t="shared" si="28"/>
        <v>4855.68</v>
      </c>
      <c r="K46" s="2">
        <f t="shared" si="29"/>
        <v>1931.6800000000003</v>
      </c>
      <c r="L46" s="2">
        <v>2924</v>
      </c>
      <c r="M46" s="3">
        <f t="shared" si="30"/>
        <v>1016.72</v>
      </c>
      <c r="N46" s="2">
        <f t="shared" ref="N46" si="38">N$32*N56</f>
        <v>1907.28</v>
      </c>
      <c r="O46" s="2">
        <v>10203</v>
      </c>
      <c r="P46" s="2">
        <f t="shared" si="32"/>
        <v>5865</v>
      </c>
      <c r="Q46" s="3">
        <f t="shared" si="33"/>
        <v>2907.38</v>
      </c>
      <c r="R46" s="2">
        <f t="shared" ref="R46" si="39">R$32*R56</f>
        <v>7295.62</v>
      </c>
      <c r="S46" s="3">
        <f t="shared" si="35"/>
        <v>2957.62</v>
      </c>
      <c r="T46" s="2">
        <v>4338</v>
      </c>
      <c r="U46" s="3">
        <f t="shared" si="36"/>
        <v>2206.54</v>
      </c>
      <c r="V46" s="2">
        <f t="shared" si="37"/>
        <v>2131.46</v>
      </c>
      <c r="W46" s="6"/>
      <c r="X46" s="6"/>
    </row>
    <row r="47" spans="1:24" x14ac:dyDescent="0.25">
      <c r="A47" t="s">
        <v>37</v>
      </c>
      <c r="B47" s="2">
        <f t="shared" si="22"/>
        <v>2650.62</v>
      </c>
      <c r="C47" s="2">
        <f t="shared" si="23"/>
        <v>1108.6199999999999</v>
      </c>
      <c r="D47">
        <v>1542</v>
      </c>
      <c r="E47" s="2">
        <f t="shared" si="24"/>
        <v>844.05</v>
      </c>
      <c r="F47" s="2">
        <f t="shared" si="25"/>
        <v>697.95</v>
      </c>
      <c r="G47" s="2">
        <v>3333</v>
      </c>
      <c r="H47" s="2">
        <f t="shared" si="26"/>
        <v>1914</v>
      </c>
      <c r="I47" s="3">
        <f t="shared" si="27"/>
        <v>1208.6399999999999</v>
      </c>
      <c r="J47" s="2">
        <f t="shared" si="28"/>
        <v>2124.36</v>
      </c>
      <c r="K47" s="2">
        <f t="shared" si="29"/>
        <v>705.36000000000013</v>
      </c>
      <c r="L47" s="2">
        <v>1419</v>
      </c>
      <c r="M47" s="3">
        <f t="shared" si="30"/>
        <v>571.31999999999994</v>
      </c>
      <c r="N47" s="2">
        <f t="shared" ref="N47" si="40">N$32*N57</f>
        <v>847.68000000000006</v>
      </c>
      <c r="O47" s="2">
        <v>4725</v>
      </c>
      <c r="P47" s="2">
        <f t="shared" si="32"/>
        <v>2572</v>
      </c>
      <c r="Q47" s="3">
        <f t="shared" si="33"/>
        <v>1653.1599999999999</v>
      </c>
      <c r="R47" s="2">
        <f t="shared" ref="R47" si="41">R$32*R57</f>
        <v>3071.84</v>
      </c>
      <c r="S47" s="3">
        <f t="shared" si="35"/>
        <v>918.84000000000015</v>
      </c>
      <c r="T47" s="2">
        <v>2153</v>
      </c>
      <c r="U47" s="3">
        <f t="shared" si="36"/>
        <v>1149.96</v>
      </c>
      <c r="V47" s="2">
        <f t="shared" si="37"/>
        <v>1003.0400000000001</v>
      </c>
      <c r="W47" s="6"/>
      <c r="X47" s="6"/>
    </row>
    <row r="48" spans="1:24" x14ac:dyDescent="0.25">
      <c r="A48" t="s">
        <v>34</v>
      </c>
      <c r="B48" s="2">
        <f t="shared" si="22"/>
        <v>11044.25</v>
      </c>
      <c r="C48" s="2">
        <f t="shared" si="23"/>
        <v>3796.25</v>
      </c>
      <c r="D48">
        <v>7248</v>
      </c>
      <c r="E48" s="2">
        <f t="shared" si="24"/>
        <v>4037.43</v>
      </c>
      <c r="F48" s="2">
        <f t="shared" si="25"/>
        <v>3210.57</v>
      </c>
      <c r="G48" s="2">
        <v>10647</v>
      </c>
      <c r="H48" s="2">
        <f t="shared" si="26"/>
        <v>6170</v>
      </c>
      <c r="I48" s="3">
        <f t="shared" si="27"/>
        <v>3363.4800000000005</v>
      </c>
      <c r="J48" s="2">
        <f t="shared" si="28"/>
        <v>7283.5199999999995</v>
      </c>
      <c r="K48" s="2">
        <f t="shared" si="29"/>
        <v>2806.5199999999995</v>
      </c>
      <c r="L48" s="2">
        <v>4477</v>
      </c>
      <c r="M48" s="3">
        <f t="shared" si="30"/>
        <v>1828</v>
      </c>
      <c r="N48" s="2">
        <f t="shared" ref="N48" si="42">N$32*N58</f>
        <v>2649</v>
      </c>
      <c r="O48" s="2">
        <v>12613</v>
      </c>
      <c r="P48" s="2">
        <f t="shared" si="32"/>
        <v>6829</v>
      </c>
      <c r="Q48" s="3">
        <f t="shared" si="33"/>
        <v>3781.4599999999991</v>
      </c>
      <c r="R48" s="2">
        <f t="shared" ref="R48" si="43">R$32*R58</f>
        <v>8831.5400000000009</v>
      </c>
      <c r="S48" s="3">
        <f t="shared" si="35"/>
        <v>3047.5400000000009</v>
      </c>
      <c r="T48" s="2">
        <v>5784</v>
      </c>
      <c r="U48" s="3">
        <f t="shared" si="36"/>
        <v>3025.64</v>
      </c>
      <c r="V48" s="2">
        <f t="shared" si="37"/>
        <v>2758.36</v>
      </c>
      <c r="W48" s="6"/>
      <c r="X48" s="6"/>
    </row>
    <row r="49" spans="1:24" x14ac:dyDescent="0.25">
      <c r="A49" s="7" t="s">
        <v>35</v>
      </c>
      <c r="B49" s="8">
        <f t="shared" si="22"/>
        <v>4859.47</v>
      </c>
      <c r="C49" s="8">
        <f t="shared" si="23"/>
        <v>1780.4700000000003</v>
      </c>
      <c r="D49" s="7">
        <v>3079</v>
      </c>
      <c r="E49" s="8">
        <f t="shared" si="24"/>
        <v>1543.51</v>
      </c>
      <c r="F49" s="8">
        <f t="shared" si="25"/>
        <v>1535.49</v>
      </c>
      <c r="G49" s="8">
        <v>4804</v>
      </c>
      <c r="H49" s="8">
        <f t="shared" si="26"/>
        <v>2783</v>
      </c>
      <c r="I49" s="9">
        <f t="shared" si="27"/>
        <v>1162.2400000000002</v>
      </c>
      <c r="J49" s="8">
        <f t="shared" si="28"/>
        <v>3641.7599999999998</v>
      </c>
      <c r="K49" s="8">
        <f t="shared" si="29"/>
        <v>1620.7599999999998</v>
      </c>
      <c r="L49" s="8">
        <v>2021</v>
      </c>
      <c r="M49" s="9">
        <f t="shared" si="30"/>
        <v>749.48</v>
      </c>
      <c r="N49" s="8">
        <f t="shared" ref="N49" si="44">N$32*N59</f>
        <v>1271.52</v>
      </c>
      <c r="O49" s="8">
        <v>6062</v>
      </c>
      <c r="P49" s="8">
        <f t="shared" si="32"/>
        <v>3255</v>
      </c>
      <c r="Q49" s="9">
        <f t="shared" si="33"/>
        <v>1454.2399999999998</v>
      </c>
      <c r="R49" s="8">
        <f t="shared" ref="R49" si="45">R$32*R59</f>
        <v>4607.76</v>
      </c>
      <c r="S49" s="9">
        <f t="shared" si="35"/>
        <v>1800.7600000000002</v>
      </c>
      <c r="T49" s="8">
        <v>2807</v>
      </c>
      <c r="U49" s="9">
        <f t="shared" si="36"/>
        <v>1427.82</v>
      </c>
      <c r="V49" s="8">
        <f t="shared" si="37"/>
        <v>1379.18</v>
      </c>
      <c r="W49" s="6"/>
    </row>
    <row r="50" spans="1:24" x14ac:dyDescent="0.25">
      <c r="A50" s="18" t="s">
        <v>30</v>
      </c>
      <c r="B50" s="19">
        <f t="shared" ref="B50:N50" si="46">SUM(B44:B49)</f>
        <v>44177</v>
      </c>
      <c r="C50" s="19">
        <f t="shared" si="46"/>
        <v>15512</v>
      </c>
      <c r="D50" s="19">
        <f t="shared" si="46"/>
        <v>28665</v>
      </c>
      <c r="E50" s="19">
        <f t="shared" si="46"/>
        <v>14706</v>
      </c>
      <c r="F50" s="19">
        <f t="shared" si="46"/>
        <v>13959</v>
      </c>
      <c r="G50" s="19">
        <f t="shared" si="46"/>
        <v>44651</v>
      </c>
      <c r="H50" s="19">
        <f t="shared" si="46"/>
        <v>26258</v>
      </c>
      <c r="I50" s="19">
        <f t="shared" si="46"/>
        <v>14302.999999999998</v>
      </c>
      <c r="J50" s="19">
        <f t="shared" si="46"/>
        <v>30348</v>
      </c>
      <c r="K50" s="19">
        <f t="shared" si="46"/>
        <v>11955.000000000002</v>
      </c>
      <c r="L50" s="19">
        <f t="shared" si="46"/>
        <v>18393</v>
      </c>
      <c r="M50" s="19">
        <f t="shared" si="46"/>
        <v>7797</v>
      </c>
      <c r="N50" s="19">
        <f t="shared" si="46"/>
        <v>10596</v>
      </c>
      <c r="O50" s="19">
        <f>SUM(O44:O49)</f>
        <v>53670</v>
      </c>
      <c r="P50" s="19">
        <f t="shared" ref="P50:V50" si="47">SUM(P44:P49)</f>
        <v>28588</v>
      </c>
      <c r="Q50" s="19">
        <f t="shared" si="47"/>
        <v>15271.999999999998</v>
      </c>
      <c r="R50" s="19">
        <f t="shared" si="47"/>
        <v>38398.000000000007</v>
      </c>
      <c r="S50" s="19">
        <f t="shared" si="47"/>
        <v>13316.000000000002</v>
      </c>
      <c r="T50" s="19">
        <f t="shared" si="47"/>
        <v>25082</v>
      </c>
      <c r="U50" s="19">
        <f t="shared" si="47"/>
        <v>12544</v>
      </c>
      <c r="V50" s="19">
        <f t="shared" si="47"/>
        <v>12538</v>
      </c>
      <c r="W50" s="6"/>
    </row>
    <row r="51" spans="1:24" x14ac:dyDescent="0.25">
      <c r="A51" s="20"/>
      <c r="B51" s="20">
        <f>B50-B2</f>
        <v>0</v>
      </c>
      <c r="C51" s="20">
        <f>C50-C2</f>
        <v>0</v>
      </c>
      <c r="D51" s="20">
        <f>D50-D2</f>
        <v>0</v>
      </c>
      <c r="E51" s="20">
        <f>E50-E2</f>
        <v>0</v>
      </c>
      <c r="F51" s="20">
        <f>F50-F2</f>
        <v>0</v>
      </c>
      <c r="G51" s="20">
        <f>G50-G2</f>
        <v>0</v>
      </c>
      <c r="H51" s="20">
        <f>H50-H2</f>
        <v>0</v>
      </c>
      <c r="I51" s="20">
        <f>I50-I2</f>
        <v>0</v>
      </c>
      <c r="J51" s="20">
        <f>J50-J2</f>
        <v>0</v>
      </c>
      <c r="K51" s="20">
        <f>K50-K2</f>
        <v>0</v>
      </c>
      <c r="L51" s="20">
        <f>L50-L2</f>
        <v>0</v>
      </c>
      <c r="M51" s="20">
        <f>M50-M2</f>
        <v>0</v>
      </c>
      <c r="N51" s="20">
        <f>N50-N2</f>
        <v>0</v>
      </c>
      <c r="O51" s="20">
        <f>O50-O2</f>
        <v>0</v>
      </c>
      <c r="P51" s="20">
        <f>P50-P2</f>
        <v>0</v>
      </c>
      <c r="Q51" s="20">
        <f>Q50-Q2</f>
        <v>0</v>
      </c>
      <c r="R51" s="20">
        <f>R50-R2</f>
        <v>0</v>
      </c>
      <c r="S51" s="20">
        <f>S50-S2</f>
        <v>0</v>
      </c>
      <c r="T51" s="20">
        <f>T50-T2</f>
        <v>0</v>
      </c>
      <c r="U51" s="20">
        <f>U50-U2</f>
        <v>0</v>
      </c>
      <c r="V51" s="20">
        <f>V50-V2</f>
        <v>0</v>
      </c>
      <c r="W51" s="6"/>
    </row>
    <row r="52" spans="1:2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6"/>
    </row>
    <row r="53" spans="1:24" x14ac:dyDescent="0.25">
      <c r="A53" s="5" t="s">
        <v>41</v>
      </c>
      <c r="T53" s="3"/>
      <c r="V53" s="3"/>
      <c r="W53" s="6"/>
    </row>
    <row r="54" spans="1:24" x14ac:dyDescent="0.25">
      <c r="A54" t="s">
        <v>31</v>
      </c>
      <c r="B54" s="4">
        <v>0.36</v>
      </c>
      <c r="C54" s="4">
        <f>C44/C$50</f>
        <v>0.32031459515214022</v>
      </c>
      <c r="D54" s="4">
        <f>D44/D$50</f>
        <v>0.38147566718995291</v>
      </c>
      <c r="E54" s="4">
        <f>E44/E$50</f>
        <v>0.35440024479804166</v>
      </c>
      <c r="F54" s="4">
        <v>0.41</v>
      </c>
      <c r="G54" s="4">
        <f>G44/G$50</f>
        <v>0.3441356296611498</v>
      </c>
      <c r="H54" s="4">
        <f>H44/H$50</f>
        <v>0.34614212811333689</v>
      </c>
      <c r="I54" s="4">
        <f>I44/I$50</f>
        <v>0.35291057820037747</v>
      </c>
      <c r="J54" s="4">
        <v>0.34</v>
      </c>
      <c r="K54" s="4">
        <f>K44/K$50</f>
        <v>0.33804433291509839</v>
      </c>
      <c r="L54" s="4">
        <f>L44/L$50</f>
        <v>0.34127113575816886</v>
      </c>
      <c r="M54" s="4">
        <f>M44/M$50</f>
        <v>0.41094780043606521</v>
      </c>
      <c r="N54" s="4">
        <v>0.28999999999999998</v>
      </c>
      <c r="O54" s="4">
        <f>O44/O$50</f>
        <v>0.30163964971119805</v>
      </c>
      <c r="P54" s="4">
        <f>P44/P$50</f>
        <v>0.27980271442563315</v>
      </c>
      <c r="Q54" s="4">
        <f>Q44/Q$50</f>
        <v>0.28061943425877434</v>
      </c>
      <c r="R54" s="4">
        <v>0.31</v>
      </c>
      <c r="S54" s="4">
        <f>S44/S$50</f>
        <v>0.27886602583358355</v>
      </c>
      <c r="T54" s="4">
        <f>T44/T$50</f>
        <v>0.32652898492943144</v>
      </c>
      <c r="U54" s="4">
        <f>U44/U$50</f>
        <v>0.3030691964285715</v>
      </c>
      <c r="V54" s="4">
        <v>0.35</v>
      </c>
      <c r="W54" s="6"/>
    </row>
    <row r="55" spans="1:24" x14ac:dyDescent="0.25">
      <c r="A55" t="s">
        <v>32</v>
      </c>
      <c r="B55" s="4">
        <v>7.0000000000000007E-2</v>
      </c>
      <c r="C55" s="4">
        <f>C45/C$50</f>
        <v>7.7964801444043344E-2</v>
      </c>
      <c r="D55" s="4">
        <f>D45/D$50</f>
        <v>6.5689865689865692E-2</v>
      </c>
      <c r="E55" s="4">
        <f>E45/E$50</f>
        <v>6.159866721066231E-2</v>
      </c>
      <c r="F55" s="4">
        <v>7.0000000000000007E-2</v>
      </c>
      <c r="G55" s="4">
        <f>G45/G$50</f>
        <v>7.0860675012877655E-2</v>
      </c>
      <c r="H55" s="4">
        <f>H45/H$50</f>
        <v>7.1939980196511544E-2</v>
      </c>
      <c r="I55" s="4">
        <f>I45/I$50</f>
        <v>7.2686848912815488E-2</v>
      </c>
      <c r="J55" s="4">
        <v>7.0000000000000007E-2</v>
      </c>
      <c r="K55" s="4">
        <f>K45/K$50</f>
        <v>7.1046424090338775E-2</v>
      </c>
      <c r="L55" s="4">
        <f>L45/L$50</f>
        <v>6.931984994291307E-2</v>
      </c>
      <c r="M55" s="4">
        <f>M45/M$50</f>
        <v>5.4805694497883792E-2</v>
      </c>
      <c r="N55" s="4">
        <v>0.08</v>
      </c>
      <c r="O55" s="4">
        <f>O45/O$50</f>
        <v>7.225638159120551E-2</v>
      </c>
      <c r="P55" s="4">
        <f>P45/P$50</f>
        <v>7.2338043934517982E-2</v>
      </c>
      <c r="Q55" s="4">
        <f>Q45/Q$50</f>
        <v>7.7929544264012579E-2</v>
      </c>
      <c r="R55" s="4">
        <v>7.0000000000000007E-2</v>
      </c>
      <c r="S55" s="4">
        <f>S45/S$50</f>
        <v>6.5925202763592677E-2</v>
      </c>
      <c r="T55" s="4">
        <f>T45/T$50</f>
        <v>7.2163304361693645E-2</v>
      </c>
      <c r="U55" s="4">
        <f>U45/U$50</f>
        <v>7.432557397959183E-2</v>
      </c>
      <c r="V55" s="4">
        <v>7.0000000000000007E-2</v>
      </c>
      <c r="W55" s="6"/>
    </row>
    <row r="56" spans="1:24" x14ac:dyDescent="0.25">
      <c r="A56" t="s">
        <v>33</v>
      </c>
      <c r="B56" s="4">
        <v>0.15</v>
      </c>
      <c r="C56" s="4">
        <f>C46/C$50</f>
        <v>0.1707420061887571</v>
      </c>
      <c r="D56" s="4">
        <f>D46/D$50</f>
        <v>0.13877551020408163</v>
      </c>
      <c r="E56" s="4">
        <f>E46/E$50</f>
        <v>0.14710526315789474</v>
      </c>
      <c r="F56" s="4">
        <v>0.13</v>
      </c>
      <c r="G56" s="4">
        <f>G46/G$50</f>
        <v>0.16431882824572797</v>
      </c>
      <c r="H56" s="4">
        <f>H46/H$50</f>
        <v>0.16806306649402086</v>
      </c>
      <c r="I56" s="4">
        <f>I46/I$50</f>
        <v>0.17348248619170803</v>
      </c>
      <c r="J56" s="4">
        <v>0.16</v>
      </c>
      <c r="K56" s="4">
        <f>K46/K$50</f>
        <v>0.1615792555416144</v>
      </c>
      <c r="L56" s="4">
        <f>L46/L$50</f>
        <v>0.15897352253574729</v>
      </c>
      <c r="M56" s="4">
        <f>M46/M$50</f>
        <v>0.13039887136077979</v>
      </c>
      <c r="N56" s="4">
        <v>0.18</v>
      </c>
      <c r="O56" s="4">
        <f>O46/O$50</f>
        <v>0.19010620458356625</v>
      </c>
      <c r="P56" s="4">
        <f>P46/P$50</f>
        <v>0.2051560095144816</v>
      </c>
      <c r="Q56" s="4">
        <f>Q46/Q$50</f>
        <v>0.19037323205866949</v>
      </c>
      <c r="R56" s="4">
        <v>0.19</v>
      </c>
      <c r="S56" s="4">
        <f>S46/S$50</f>
        <v>0.22211024331631116</v>
      </c>
      <c r="T56" s="4">
        <f>T46/T$50</f>
        <v>0.17295271509449006</v>
      </c>
      <c r="U56" s="4">
        <f>U46/U$50</f>
        <v>0.17590401785714285</v>
      </c>
      <c r="V56" s="4">
        <v>0.17</v>
      </c>
      <c r="W56" s="6"/>
    </row>
    <row r="57" spans="1:24" x14ac:dyDescent="0.25">
      <c r="A57" t="s">
        <v>37</v>
      </c>
      <c r="B57" s="4">
        <v>0.06</v>
      </c>
      <c r="C57" s="4">
        <f>C47/C$50</f>
        <v>7.1468540484785958E-2</v>
      </c>
      <c r="D57" s="4">
        <f>D47/D$50</f>
        <v>5.3793825222396653E-2</v>
      </c>
      <c r="E57" s="4">
        <f>E47/E$50</f>
        <v>5.7394940840473273E-2</v>
      </c>
      <c r="F57" s="4">
        <v>0.05</v>
      </c>
      <c r="G57" s="4">
        <f>G47/G$50</f>
        <v>7.4645584645360682E-2</v>
      </c>
      <c r="H57" s="4">
        <f>H47/H$50</f>
        <v>7.2892070987889399E-2</v>
      </c>
      <c r="I57" s="4">
        <f>I47/I$50</f>
        <v>8.4502551912186252E-2</v>
      </c>
      <c r="J57" s="4">
        <v>7.0000000000000007E-2</v>
      </c>
      <c r="K57" s="4">
        <f>K47/K$50</f>
        <v>5.9001254705144293E-2</v>
      </c>
      <c r="L57" s="4">
        <f>L47/L$50</f>
        <v>7.7148915348230304E-2</v>
      </c>
      <c r="M57" s="4">
        <f>M47/M$50</f>
        <v>7.3274336283185831E-2</v>
      </c>
      <c r="N57" s="4">
        <v>0.08</v>
      </c>
      <c r="O57" s="4">
        <f>O47/O$50</f>
        <v>8.8038010061486871E-2</v>
      </c>
      <c r="P57" s="4">
        <f>P47/P$50</f>
        <v>8.9967818665174198E-2</v>
      </c>
      <c r="Q57" s="4">
        <f>Q47/Q$50</f>
        <v>0.1082477737035097</v>
      </c>
      <c r="R57" s="4">
        <v>0.08</v>
      </c>
      <c r="S57" s="4">
        <f>S47/S$50</f>
        <v>6.9002703514568942E-2</v>
      </c>
      <c r="T57" s="4">
        <f>T47/T$50</f>
        <v>8.5838449884379234E-2</v>
      </c>
      <c r="U57" s="4">
        <f>U47/U$50</f>
        <v>9.1674107142857147E-2</v>
      </c>
      <c r="V57" s="4">
        <v>0.08</v>
      </c>
      <c r="W57" s="6"/>
    </row>
    <row r="58" spans="1:24" x14ac:dyDescent="0.25">
      <c r="A58" t="s">
        <v>34</v>
      </c>
      <c r="B58" s="4">
        <v>0.25</v>
      </c>
      <c r="C58" s="4">
        <f>C48/C$50</f>
        <v>0.24472988653945332</v>
      </c>
      <c r="D58" s="4">
        <f>D48/D$50</f>
        <v>0.25285190999476714</v>
      </c>
      <c r="E58" s="4">
        <f>E48/E$50</f>
        <v>0.27454304365565074</v>
      </c>
      <c r="F58" s="4">
        <v>0.23</v>
      </c>
      <c r="G58" s="4">
        <f>G48/G$50</f>
        <v>0.2384493068464312</v>
      </c>
      <c r="H58" s="4">
        <f>H48/H$50</f>
        <v>0.23497600731205728</v>
      </c>
      <c r="I58" s="4">
        <f>I48/I$50</f>
        <v>0.23515905754037622</v>
      </c>
      <c r="J58" s="4">
        <v>0.24</v>
      </c>
      <c r="K58" s="4">
        <f>K48/K$50</f>
        <v>0.23475700543705555</v>
      </c>
      <c r="L58" s="4">
        <f>L48/L$50</f>
        <v>0.24340781819170337</v>
      </c>
      <c r="M58" s="4">
        <f>M48/M$50</f>
        <v>0.23444914710786199</v>
      </c>
      <c r="N58" s="4">
        <v>0.25</v>
      </c>
      <c r="O58" s="4">
        <f>O48/O$50</f>
        <v>0.23501024781069499</v>
      </c>
      <c r="P58" s="4">
        <f>P48/P$50</f>
        <v>0.23887645165803834</v>
      </c>
      <c r="Q58" s="4">
        <f>Q48/Q$50</f>
        <v>0.2476073860660031</v>
      </c>
      <c r="R58" s="4">
        <v>0.23</v>
      </c>
      <c r="S58" s="4">
        <f>S48/S$50</f>
        <v>0.2288630219285071</v>
      </c>
      <c r="T58" s="4">
        <f>T48/T$50</f>
        <v>0.23060362012598676</v>
      </c>
      <c r="U58" s="4">
        <f>U48/U$50</f>
        <v>0.24120216836734693</v>
      </c>
      <c r="V58" s="4">
        <v>0.22</v>
      </c>
      <c r="W58" s="6"/>
    </row>
    <row r="59" spans="1:24" x14ac:dyDescent="0.25">
      <c r="A59" s="7" t="s">
        <v>35</v>
      </c>
      <c r="B59" s="11">
        <v>0.11</v>
      </c>
      <c r="C59" s="11">
        <f>C49/C$50</f>
        <v>0.11478017019082003</v>
      </c>
      <c r="D59" s="11">
        <f>D49/D$50</f>
        <v>0.10741322169893598</v>
      </c>
      <c r="E59" s="11">
        <f>E49/E$50</f>
        <v>0.1049578403372773</v>
      </c>
      <c r="F59" s="11">
        <v>0.11</v>
      </c>
      <c r="G59" s="11">
        <f>G49/G$50</f>
        <v>0.10758997558845267</v>
      </c>
      <c r="H59" s="11">
        <f>H49/H$50</f>
        <v>0.10598674689618402</v>
      </c>
      <c r="I59" s="11">
        <f>I49/I$50</f>
        <v>8.1258477242536556E-2</v>
      </c>
      <c r="J59" s="11">
        <v>0.12</v>
      </c>
      <c r="K59" s="11">
        <f>K49/K$50</f>
        <v>0.1355717273107486</v>
      </c>
      <c r="L59" s="11">
        <f>L49/L$50</f>
        <v>0.1098787582232371</v>
      </c>
      <c r="M59" s="11">
        <f>M49/M$50</f>
        <v>9.6124150314223417E-2</v>
      </c>
      <c r="N59" s="11">
        <v>0.12</v>
      </c>
      <c r="O59" s="11">
        <f>O49/O$50</f>
        <v>0.11294950624184834</v>
      </c>
      <c r="P59" s="11">
        <f>P49/P$50</f>
        <v>0.11385896180215475</v>
      </c>
      <c r="Q59" s="11">
        <f>Q49/Q$50</f>
        <v>9.5222629649030902E-2</v>
      </c>
      <c r="R59" s="11">
        <v>0.12</v>
      </c>
      <c r="S59" s="11">
        <f>S49/S$50</f>
        <v>0.13523280264343646</v>
      </c>
      <c r="T59" s="11">
        <f>T49/T$50</f>
        <v>0.11191292560401882</v>
      </c>
      <c r="U59" s="11">
        <f>U49/U$50</f>
        <v>0.11382493622448979</v>
      </c>
      <c r="V59" s="11">
        <v>0.11</v>
      </c>
      <c r="W59" s="6"/>
    </row>
    <row r="60" spans="1:24" x14ac:dyDescent="0.25">
      <c r="A60" t="s">
        <v>30</v>
      </c>
      <c r="B60" s="4">
        <f t="shared" ref="B60:U60" si="48">SUM(B54:B59)</f>
        <v>0.99999999999999989</v>
      </c>
      <c r="C60" s="4">
        <f t="shared" si="48"/>
        <v>1</v>
      </c>
      <c r="D60" s="4">
        <f t="shared" si="48"/>
        <v>1</v>
      </c>
      <c r="E60" s="4">
        <f t="shared" si="48"/>
        <v>1</v>
      </c>
      <c r="F60" s="4">
        <f t="shared" si="48"/>
        <v>1</v>
      </c>
      <c r="G60" s="4">
        <f t="shared" si="48"/>
        <v>0.99999999999999989</v>
      </c>
      <c r="H60" s="4">
        <f t="shared" si="48"/>
        <v>1</v>
      </c>
      <c r="I60" s="4">
        <f t="shared" si="48"/>
        <v>1</v>
      </c>
      <c r="J60" s="4">
        <f t="shared" si="48"/>
        <v>1</v>
      </c>
      <c r="K60" s="4">
        <f t="shared" si="48"/>
        <v>1</v>
      </c>
      <c r="L60" s="4">
        <f t="shared" si="48"/>
        <v>1</v>
      </c>
      <c r="M60" s="4">
        <f t="shared" si="48"/>
        <v>1</v>
      </c>
      <c r="N60" s="4">
        <f t="shared" si="48"/>
        <v>1</v>
      </c>
      <c r="O60" s="4">
        <f t="shared" si="48"/>
        <v>0.99999999999999989</v>
      </c>
      <c r="P60" s="4">
        <f t="shared" si="48"/>
        <v>1.0000000000000002</v>
      </c>
      <c r="Q60" s="4">
        <f t="shared" si="48"/>
        <v>1</v>
      </c>
      <c r="R60" s="4">
        <f t="shared" si="48"/>
        <v>1</v>
      </c>
      <c r="S60" s="4">
        <f t="shared" si="48"/>
        <v>0.99999999999999978</v>
      </c>
      <c r="T60" s="4">
        <f t="shared" si="48"/>
        <v>1</v>
      </c>
      <c r="U60" s="4">
        <f t="shared" si="48"/>
        <v>1.0000000000000002</v>
      </c>
      <c r="V60" s="4">
        <f>SUM(V54:V59)</f>
        <v>0.99999999999999989</v>
      </c>
      <c r="W60" s="6"/>
    </row>
    <row r="61" spans="1:24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6"/>
    </row>
    <row r="62" spans="1:24" x14ac:dyDescent="0.25">
      <c r="A62" s="5" t="s">
        <v>42</v>
      </c>
      <c r="W62" s="6"/>
    </row>
    <row r="63" spans="1:24" x14ac:dyDescent="0.25">
      <c r="A63" t="s">
        <v>26</v>
      </c>
      <c r="B63" s="2"/>
      <c r="C63" s="2"/>
      <c r="D63" s="2">
        <v>924</v>
      </c>
      <c r="E63" s="2"/>
      <c r="F63" s="2"/>
      <c r="G63" s="2">
        <v>1388</v>
      </c>
      <c r="H63" s="2">
        <f>G63-L63</f>
        <v>837</v>
      </c>
      <c r="I63" s="2"/>
      <c r="J63" s="2"/>
      <c r="K63" s="2"/>
      <c r="L63" s="2">
        <v>551</v>
      </c>
      <c r="M63" s="2"/>
      <c r="N63" s="2"/>
      <c r="O63" s="2">
        <v>1729</v>
      </c>
      <c r="P63" s="2">
        <f>O63-T63</f>
        <v>957</v>
      </c>
      <c r="Q63" s="2"/>
      <c r="R63" s="2"/>
      <c r="S63" s="2"/>
      <c r="T63" s="2">
        <v>772</v>
      </c>
      <c r="W63" s="6"/>
      <c r="X63" s="6"/>
    </row>
    <row r="64" spans="1:24" x14ac:dyDescent="0.25">
      <c r="A64" t="s">
        <v>25</v>
      </c>
      <c r="B64" s="2"/>
      <c r="C64" s="2"/>
      <c r="D64" s="2">
        <v>5660</v>
      </c>
      <c r="E64" s="2"/>
      <c r="F64" s="2"/>
      <c r="G64" s="2">
        <v>7188</v>
      </c>
      <c r="H64" s="2">
        <f t="shared" ref="H64:H68" si="49">G64-L64</f>
        <v>5419</v>
      </c>
      <c r="I64" s="2"/>
      <c r="J64" s="2"/>
      <c r="K64" s="2"/>
      <c r="L64" s="2">
        <v>1769</v>
      </c>
      <c r="M64" s="2"/>
      <c r="N64" s="2"/>
      <c r="O64" s="2">
        <v>7344</v>
      </c>
      <c r="P64" s="2">
        <f t="shared" ref="P64:P68" si="50">O64-T64</f>
        <v>4096</v>
      </c>
      <c r="Q64" s="2"/>
      <c r="R64" s="2"/>
      <c r="S64" s="2"/>
      <c r="T64" s="2">
        <v>3248</v>
      </c>
      <c r="W64" s="6"/>
      <c r="X64" s="6"/>
    </row>
    <row r="65" spans="1:24" x14ac:dyDescent="0.25">
      <c r="A65" t="s">
        <v>36</v>
      </c>
      <c r="B65" s="2"/>
      <c r="C65" s="2"/>
      <c r="D65" s="2">
        <v>393</v>
      </c>
      <c r="E65" s="2"/>
      <c r="F65" s="2"/>
      <c r="G65" s="2">
        <v>80</v>
      </c>
      <c r="H65" s="2">
        <f t="shared" si="49"/>
        <v>110</v>
      </c>
      <c r="I65" s="2"/>
      <c r="J65" s="2"/>
      <c r="K65" s="2"/>
      <c r="L65" s="2">
        <v>-30</v>
      </c>
      <c r="M65" s="2"/>
      <c r="N65" s="2"/>
      <c r="O65" s="2">
        <v>683</v>
      </c>
      <c r="P65" s="2">
        <f t="shared" si="50"/>
        <v>296</v>
      </c>
      <c r="Q65" s="2"/>
      <c r="R65" s="2"/>
      <c r="S65" s="2"/>
      <c r="T65" s="2">
        <v>387</v>
      </c>
      <c r="W65" s="6"/>
      <c r="X65" s="6"/>
    </row>
    <row r="66" spans="1:24" x14ac:dyDescent="0.25">
      <c r="A66" t="s">
        <v>27</v>
      </c>
      <c r="B66" s="2"/>
      <c r="C66" s="2"/>
      <c r="D66" s="2">
        <v>794</v>
      </c>
      <c r="E66" s="2"/>
      <c r="F66" s="2"/>
      <c r="G66" s="2">
        <v>302</v>
      </c>
      <c r="H66" s="2">
        <f t="shared" si="49"/>
        <v>319</v>
      </c>
      <c r="I66" s="2"/>
      <c r="J66" s="2"/>
      <c r="K66" s="2"/>
      <c r="L66" s="2">
        <v>-17</v>
      </c>
      <c r="M66" s="2"/>
      <c r="N66" s="2"/>
      <c r="O66" s="2">
        <v>736</v>
      </c>
      <c r="P66" s="2">
        <f t="shared" si="50"/>
        <v>379</v>
      </c>
      <c r="Q66" s="2"/>
      <c r="R66" s="2"/>
      <c r="S66" s="2"/>
      <c r="T66" s="2">
        <v>357</v>
      </c>
      <c r="W66" s="6"/>
      <c r="X66" s="6"/>
    </row>
    <row r="67" spans="1:24" x14ac:dyDescent="0.25">
      <c r="A67" t="s">
        <v>28</v>
      </c>
      <c r="B67" s="2"/>
      <c r="C67" s="2"/>
      <c r="D67" s="2">
        <v>131</v>
      </c>
      <c r="E67" s="2"/>
      <c r="F67" s="2"/>
      <c r="G67" s="2">
        <v>-203</v>
      </c>
      <c r="H67" s="2">
        <f t="shared" si="49"/>
        <v>105</v>
      </c>
      <c r="I67" s="2"/>
      <c r="J67" s="2"/>
      <c r="K67" s="2"/>
      <c r="L67" s="2">
        <v>-308</v>
      </c>
      <c r="M67" s="2"/>
      <c r="N67" s="2"/>
      <c r="O67" s="2">
        <v>1395</v>
      </c>
      <c r="P67" s="2">
        <f t="shared" si="50"/>
        <v>681</v>
      </c>
      <c r="Q67" s="2"/>
      <c r="R67" s="2"/>
      <c r="S67" s="2"/>
      <c r="T67" s="2">
        <v>714</v>
      </c>
      <c r="W67" s="6"/>
      <c r="X67" s="6"/>
    </row>
    <row r="68" spans="1:24" x14ac:dyDescent="0.25">
      <c r="A68" s="7" t="s">
        <v>29</v>
      </c>
      <c r="B68" s="8"/>
      <c r="C68" s="8"/>
      <c r="D68" s="8">
        <v>-270</v>
      </c>
      <c r="E68" s="8"/>
      <c r="F68" s="8"/>
      <c r="G68" s="8">
        <v>-450</v>
      </c>
      <c r="H68" s="8">
        <f t="shared" si="49"/>
        <v>-156</v>
      </c>
      <c r="I68" s="8"/>
      <c r="J68" s="8"/>
      <c r="K68" s="8"/>
      <c r="L68" s="8">
        <v>-294</v>
      </c>
      <c r="M68" s="8"/>
      <c r="N68" s="8"/>
      <c r="O68" s="8">
        <v>-383</v>
      </c>
      <c r="P68" s="8">
        <f t="shared" si="50"/>
        <v>-200</v>
      </c>
      <c r="Q68" s="8"/>
      <c r="R68" s="8"/>
      <c r="S68" s="8"/>
      <c r="T68" s="8">
        <v>-183</v>
      </c>
      <c r="U68" s="7"/>
      <c r="V68" s="7"/>
      <c r="W68" s="6"/>
      <c r="X68" s="6"/>
    </row>
    <row r="69" spans="1:24" x14ac:dyDescent="0.25">
      <c r="A69" t="s">
        <v>30</v>
      </c>
      <c r="B69" s="2">
        <f t="shared" ref="B69:S69" si="51">SUM(B63:B68)</f>
        <v>0</v>
      </c>
      <c r="C69" s="2">
        <f t="shared" si="51"/>
        <v>0</v>
      </c>
      <c r="D69" s="2">
        <f t="shared" si="51"/>
        <v>7632</v>
      </c>
      <c r="E69" s="2">
        <f t="shared" si="51"/>
        <v>0</v>
      </c>
      <c r="F69" s="2">
        <f t="shared" si="51"/>
        <v>0</v>
      </c>
      <c r="G69" s="2">
        <f t="shared" si="51"/>
        <v>8305</v>
      </c>
      <c r="H69" s="2">
        <f t="shared" si="51"/>
        <v>6634</v>
      </c>
      <c r="I69" s="2">
        <f t="shared" si="51"/>
        <v>0</v>
      </c>
      <c r="J69" s="2">
        <f t="shared" si="51"/>
        <v>0</v>
      </c>
      <c r="K69" s="2">
        <f t="shared" si="51"/>
        <v>0</v>
      </c>
      <c r="L69" s="2">
        <f t="shared" si="51"/>
        <v>1671</v>
      </c>
      <c r="M69" s="2">
        <f t="shared" si="51"/>
        <v>0</v>
      </c>
      <c r="N69" s="2">
        <f t="shared" si="51"/>
        <v>0</v>
      </c>
      <c r="O69" s="2">
        <f t="shared" si="51"/>
        <v>11504</v>
      </c>
      <c r="P69" s="2">
        <f t="shared" si="51"/>
        <v>6209</v>
      </c>
      <c r="Q69" s="2">
        <f t="shared" si="51"/>
        <v>0</v>
      </c>
      <c r="R69" s="2">
        <f t="shared" si="51"/>
        <v>0</v>
      </c>
      <c r="S69" s="2">
        <f t="shared" si="51"/>
        <v>0</v>
      </c>
      <c r="T69" s="2">
        <f>SUM(T63:T68)</f>
        <v>5295</v>
      </c>
      <c r="W69" s="6"/>
      <c r="X69" s="6"/>
    </row>
    <row r="70" spans="1:24" x14ac:dyDescent="0.25">
      <c r="A70" s="2"/>
      <c r="B70" s="2">
        <f>B69-B8</f>
        <v>0</v>
      </c>
      <c r="C70" s="2">
        <f>C69-C8</f>
        <v>0</v>
      </c>
      <c r="D70" s="2">
        <f>D69-D8</f>
        <v>0</v>
      </c>
      <c r="E70" s="2">
        <f>E69-E8</f>
        <v>0</v>
      </c>
      <c r="F70" s="2">
        <f>F69-F8</f>
        <v>0</v>
      </c>
      <c r="G70" s="2">
        <f>G69-G8</f>
        <v>0</v>
      </c>
      <c r="H70" s="2">
        <f>H69-H8</f>
        <v>0</v>
      </c>
      <c r="I70" s="2">
        <f>I69-I8</f>
        <v>0</v>
      </c>
      <c r="J70" s="2">
        <f>J69-J8</f>
        <v>0</v>
      </c>
      <c r="K70" s="2">
        <f>K69-K8</f>
        <v>0</v>
      </c>
      <c r="L70" s="2">
        <f>L69-L8</f>
        <v>0</v>
      </c>
      <c r="M70" s="2">
        <f>M69-M8</f>
        <v>0</v>
      </c>
      <c r="N70" s="2">
        <f>N69-N8</f>
        <v>0</v>
      </c>
      <c r="O70" s="2">
        <f>O69-O8</f>
        <v>0</v>
      </c>
      <c r="P70" s="2">
        <f>P69-P8</f>
        <v>0</v>
      </c>
      <c r="Q70" s="2">
        <f>Q69-Q8</f>
        <v>0</v>
      </c>
      <c r="R70" s="2">
        <f>R69-R8</f>
        <v>0</v>
      </c>
      <c r="S70" s="2">
        <f>S69-S8</f>
        <v>0</v>
      </c>
      <c r="T70" s="2">
        <f>T69-T8</f>
        <v>0</v>
      </c>
      <c r="W70" s="6"/>
    </row>
    <row r="71" spans="1:24" x14ac:dyDescent="0.25">
      <c r="A71" s="5" t="s">
        <v>57</v>
      </c>
      <c r="W71" s="6"/>
    </row>
    <row r="72" spans="1:24" x14ac:dyDescent="0.25">
      <c r="A72" t="s">
        <v>26</v>
      </c>
      <c r="B72" s="6"/>
      <c r="C72" s="6"/>
      <c r="D72" s="6">
        <f t="shared" ref="B72:S77" si="52">D63/D$69</f>
        <v>0.12106918238993711</v>
      </c>
      <c r="E72" s="6"/>
      <c r="F72" s="6"/>
      <c r="G72" s="6">
        <f t="shared" si="52"/>
        <v>0.1671282360024082</v>
      </c>
      <c r="H72" s="6">
        <f t="shared" si="52"/>
        <v>0.12616822429906541</v>
      </c>
      <c r="I72" s="6"/>
      <c r="J72" s="6"/>
      <c r="K72" s="6"/>
      <c r="L72" s="6">
        <f t="shared" si="52"/>
        <v>0.32974266906044286</v>
      </c>
      <c r="M72" s="6"/>
      <c r="N72" s="6"/>
      <c r="O72" s="6">
        <f t="shared" si="52"/>
        <v>0.15029554937413073</v>
      </c>
      <c r="P72" s="6">
        <f t="shared" si="52"/>
        <v>0.15413110001610567</v>
      </c>
      <c r="Q72" s="6"/>
      <c r="R72" s="6"/>
      <c r="S72" s="6"/>
      <c r="T72" s="6">
        <f>T63/T$69</f>
        <v>0.1457979225684608</v>
      </c>
      <c r="W72" s="6"/>
    </row>
    <row r="73" spans="1:24" x14ac:dyDescent="0.25">
      <c r="A73" t="s">
        <v>25</v>
      </c>
      <c r="B73" s="6"/>
      <c r="C73" s="6"/>
      <c r="D73" s="6">
        <f t="shared" si="52"/>
        <v>0.74161425576519913</v>
      </c>
      <c r="E73" s="6"/>
      <c r="F73" s="6"/>
      <c r="G73" s="6">
        <f t="shared" si="52"/>
        <v>0.86550270921131844</v>
      </c>
      <c r="H73" s="6">
        <f t="shared" si="52"/>
        <v>0.81685257763038888</v>
      </c>
      <c r="I73" s="6"/>
      <c r="J73" s="6"/>
      <c r="K73" s="6"/>
      <c r="L73" s="6">
        <f t="shared" si="52"/>
        <v>1.0586475164572113</v>
      </c>
      <c r="M73" s="6"/>
      <c r="N73" s="6"/>
      <c r="O73" s="6">
        <f t="shared" si="52"/>
        <v>0.63838664812239221</v>
      </c>
      <c r="P73" s="6">
        <f t="shared" si="52"/>
        <v>0.65968755033016591</v>
      </c>
      <c r="Q73" s="6"/>
      <c r="R73" s="6"/>
      <c r="S73" s="6"/>
      <c r="T73" s="6">
        <f t="shared" ref="T73:T77" si="53">T64/T$69</f>
        <v>0.61340887629839469</v>
      </c>
      <c r="W73" s="6"/>
    </row>
    <row r="74" spans="1:24" x14ac:dyDescent="0.25">
      <c r="A74" t="s">
        <v>36</v>
      </c>
      <c r="B74" s="6"/>
      <c r="C74" s="6"/>
      <c r="D74" s="6">
        <f t="shared" si="52"/>
        <v>5.1493710691823902E-2</v>
      </c>
      <c r="E74" s="6"/>
      <c r="F74" s="6"/>
      <c r="G74" s="6">
        <f t="shared" si="52"/>
        <v>9.6327513546056592E-3</v>
      </c>
      <c r="H74" s="6">
        <f t="shared" si="52"/>
        <v>1.658124811576726E-2</v>
      </c>
      <c r="I74" s="6"/>
      <c r="J74" s="6"/>
      <c r="K74" s="6"/>
      <c r="L74" s="6">
        <f t="shared" si="52"/>
        <v>-1.7953321364452424E-2</v>
      </c>
      <c r="M74" s="6"/>
      <c r="N74" s="6"/>
      <c r="O74" s="6">
        <f t="shared" si="52"/>
        <v>5.9370653685674547E-2</v>
      </c>
      <c r="P74" s="6">
        <f t="shared" si="52"/>
        <v>4.7672733129328397E-2</v>
      </c>
      <c r="Q74" s="6"/>
      <c r="R74" s="6"/>
      <c r="S74" s="6"/>
      <c r="T74" s="6">
        <f t="shared" si="53"/>
        <v>7.3087818696883855E-2</v>
      </c>
      <c r="W74" s="6"/>
    </row>
    <row r="75" spans="1:24" x14ac:dyDescent="0.25">
      <c r="A75" t="s">
        <v>27</v>
      </c>
      <c r="B75" s="6"/>
      <c r="C75" s="6"/>
      <c r="D75" s="6">
        <f t="shared" si="52"/>
        <v>0.1040356394129979</v>
      </c>
      <c r="E75" s="6"/>
      <c r="F75" s="6"/>
      <c r="G75" s="6">
        <f t="shared" si="52"/>
        <v>3.6363636363636362E-2</v>
      </c>
      <c r="H75" s="6">
        <f t="shared" si="52"/>
        <v>4.8085619535725051E-2</v>
      </c>
      <c r="I75" s="6"/>
      <c r="J75" s="6"/>
      <c r="K75" s="6"/>
      <c r="L75" s="6">
        <f t="shared" si="52"/>
        <v>-1.0173548773189706E-2</v>
      </c>
      <c r="M75" s="6"/>
      <c r="N75" s="6"/>
      <c r="O75" s="6">
        <f t="shared" si="52"/>
        <v>6.397774687065369E-2</v>
      </c>
      <c r="P75" s="6">
        <f t="shared" si="52"/>
        <v>6.1040425189241423E-2</v>
      </c>
      <c r="Q75" s="6"/>
      <c r="R75" s="6"/>
      <c r="S75" s="6"/>
      <c r="T75" s="6">
        <f t="shared" si="53"/>
        <v>6.7422096317280453E-2</v>
      </c>
      <c r="W75" s="6"/>
    </row>
    <row r="76" spans="1:24" x14ac:dyDescent="0.25">
      <c r="A76" t="s">
        <v>28</v>
      </c>
      <c r="B76" s="6"/>
      <c r="C76" s="6"/>
      <c r="D76" s="6">
        <f t="shared" si="52"/>
        <v>1.7164570230607967E-2</v>
      </c>
      <c r="E76" s="6"/>
      <c r="F76" s="6"/>
      <c r="G76" s="6">
        <f t="shared" si="52"/>
        <v>-2.4443106562311859E-2</v>
      </c>
      <c r="H76" s="6">
        <f t="shared" si="52"/>
        <v>1.5827555019596019E-2</v>
      </c>
      <c r="I76" s="6"/>
      <c r="J76" s="6"/>
      <c r="K76" s="6"/>
      <c r="L76" s="6">
        <f t="shared" si="52"/>
        <v>-0.18432076600837821</v>
      </c>
      <c r="M76" s="6"/>
      <c r="N76" s="6"/>
      <c r="O76" s="6">
        <f t="shared" si="52"/>
        <v>0.12126216968011126</v>
      </c>
      <c r="P76" s="6">
        <f t="shared" si="52"/>
        <v>0.10967949750362377</v>
      </c>
      <c r="Q76" s="6"/>
      <c r="R76" s="6"/>
      <c r="S76" s="6"/>
      <c r="T76" s="6">
        <f t="shared" si="53"/>
        <v>0.13484419263456091</v>
      </c>
      <c r="W76" s="6"/>
    </row>
    <row r="77" spans="1:24" x14ac:dyDescent="0.25">
      <c r="A77" s="7" t="s">
        <v>29</v>
      </c>
      <c r="B77" s="10"/>
      <c r="C77" s="10"/>
      <c r="D77" s="10">
        <f t="shared" si="52"/>
        <v>-3.5377358490566037E-2</v>
      </c>
      <c r="E77" s="10"/>
      <c r="F77" s="10"/>
      <c r="G77" s="10">
        <f t="shared" si="52"/>
        <v>-5.4184226369656835E-2</v>
      </c>
      <c r="H77" s="10">
        <f t="shared" si="52"/>
        <v>-2.3515224600542659E-2</v>
      </c>
      <c r="I77" s="10"/>
      <c r="J77" s="10"/>
      <c r="K77" s="10"/>
      <c r="L77" s="10">
        <f t="shared" si="52"/>
        <v>-0.17594254937163376</v>
      </c>
      <c r="M77" s="10"/>
      <c r="N77" s="10"/>
      <c r="O77" s="10">
        <f t="shared" si="52"/>
        <v>-3.3292767732962449E-2</v>
      </c>
      <c r="P77" s="10">
        <f t="shared" si="52"/>
        <v>-3.2211306168465133E-2</v>
      </c>
      <c r="Q77" s="10"/>
      <c r="R77" s="10"/>
      <c r="S77" s="10"/>
      <c r="T77" s="10">
        <f t="shared" si="53"/>
        <v>-3.4560906515580733E-2</v>
      </c>
      <c r="U77" s="7"/>
      <c r="V77" s="7"/>
      <c r="W77" s="6"/>
    </row>
    <row r="78" spans="1:24" x14ac:dyDescent="0.25">
      <c r="A78" t="s">
        <v>30</v>
      </c>
      <c r="B78" s="6"/>
      <c r="C78" s="6"/>
      <c r="D78" s="6">
        <f t="shared" ref="B78:S78" si="54">SUM(D72:D77)</f>
        <v>1</v>
      </c>
      <c r="E78" s="6"/>
      <c r="F78" s="6"/>
      <c r="G78" s="6">
        <f t="shared" si="54"/>
        <v>1</v>
      </c>
      <c r="H78" s="6">
        <f t="shared" si="54"/>
        <v>0.99999999999999989</v>
      </c>
      <c r="I78" s="6"/>
      <c r="J78" s="6"/>
      <c r="K78" s="6"/>
      <c r="L78" s="6">
        <f t="shared" si="54"/>
        <v>0.99999999999999978</v>
      </c>
      <c r="M78" s="6"/>
      <c r="N78" s="6"/>
      <c r="O78" s="6">
        <f t="shared" si="54"/>
        <v>1</v>
      </c>
      <c r="P78" s="6">
        <f t="shared" si="54"/>
        <v>1</v>
      </c>
      <c r="Q78" s="6"/>
      <c r="R78" s="6"/>
      <c r="S78" s="6"/>
      <c r="T78" s="6">
        <f>SUM(T72:T77)</f>
        <v>1</v>
      </c>
      <c r="W78" s="6"/>
    </row>
    <row r="79" spans="1:24" x14ac:dyDescent="0.25">
      <c r="W79" s="6"/>
    </row>
    <row r="80" spans="1:24" x14ac:dyDescent="0.25">
      <c r="A80" s="5" t="s">
        <v>58</v>
      </c>
      <c r="W80" s="6"/>
    </row>
    <row r="81" spans="1:23" x14ac:dyDescent="0.25">
      <c r="A81" t="s">
        <v>26</v>
      </c>
      <c r="B81" s="12"/>
      <c r="C81" s="12"/>
      <c r="D81" s="12">
        <f t="shared" ref="B81:S87" si="55">D63/D26</f>
        <v>0.34158964879852127</v>
      </c>
      <c r="E81" s="12"/>
      <c r="F81" s="12"/>
      <c r="G81" s="12">
        <f t="shared" si="55"/>
        <v>0.29190325972660358</v>
      </c>
      <c r="H81" s="12">
        <f t="shared" si="55"/>
        <v>0.30216606498194948</v>
      </c>
      <c r="I81" s="12"/>
      <c r="J81" s="12"/>
      <c r="K81" s="12"/>
      <c r="L81" s="12">
        <f t="shared" si="55"/>
        <v>0.27758186397984885</v>
      </c>
      <c r="M81" s="12"/>
      <c r="N81" s="12"/>
      <c r="O81" s="12">
        <f t="shared" si="55"/>
        <v>0.31007890961262552</v>
      </c>
      <c r="P81" s="12">
        <f t="shared" si="55"/>
        <v>0.30970873786407765</v>
      </c>
      <c r="Q81" s="12"/>
      <c r="R81" s="12"/>
      <c r="S81" s="12"/>
      <c r="T81" s="12">
        <f>T63/T26</f>
        <v>0.31053901850362026</v>
      </c>
      <c r="W81" s="6"/>
    </row>
    <row r="82" spans="1:23" x14ac:dyDescent="0.25">
      <c r="A82" t="s">
        <v>25</v>
      </c>
      <c r="B82" s="12"/>
      <c r="C82" s="12"/>
      <c r="D82" s="12">
        <f t="shared" si="55"/>
        <v>0.40828103585082592</v>
      </c>
      <c r="E82" s="12"/>
      <c r="F82" s="12"/>
      <c r="G82" s="12">
        <f t="shared" si="55"/>
        <v>0.3389446880746923</v>
      </c>
      <c r="H82" s="12">
        <f t="shared" si="55"/>
        <v>0.40997125132395218</v>
      </c>
      <c r="I82" s="12"/>
      <c r="J82" s="12"/>
      <c r="K82" s="12"/>
      <c r="L82" s="12">
        <f t="shared" si="55"/>
        <v>0.22142946551508325</v>
      </c>
      <c r="M82" s="12"/>
      <c r="N82" s="12"/>
      <c r="O82" s="12">
        <f t="shared" si="55"/>
        <v>0.33026037684939513</v>
      </c>
      <c r="P82" s="12">
        <f t="shared" si="55"/>
        <v>0.34676600067727736</v>
      </c>
      <c r="Q82" s="12"/>
      <c r="R82" s="12"/>
      <c r="S82" s="12"/>
      <c r="T82" s="12">
        <f t="shared" ref="T82:T87" si="56">T64/T27</f>
        <v>0.31155875299760194</v>
      </c>
      <c r="W82" s="6"/>
    </row>
    <row r="83" spans="1:23" x14ac:dyDescent="0.25">
      <c r="A83" t="s">
        <v>36</v>
      </c>
      <c r="B83" s="12"/>
      <c r="C83" s="12"/>
      <c r="D83" s="12">
        <f t="shared" si="55"/>
        <v>0.12991735537190083</v>
      </c>
      <c r="E83" s="12"/>
      <c r="F83" s="12"/>
      <c r="G83" s="12">
        <f t="shared" si="55"/>
        <v>1.524390243902439E-2</v>
      </c>
      <c r="H83" s="12">
        <f t="shared" si="55"/>
        <v>3.7364130434782608E-2</v>
      </c>
      <c r="I83" s="12"/>
      <c r="J83" s="12"/>
      <c r="K83" s="12"/>
      <c r="L83" s="12">
        <f t="shared" si="55"/>
        <v>-1.3020833333333334E-2</v>
      </c>
      <c r="M83" s="12"/>
      <c r="N83" s="12"/>
      <c r="O83" s="12">
        <f t="shared" si="55"/>
        <v>9.9926847110460862E-2</v>
      </c>
      <c r="P83" s="12">
        <f t="shared" si="55"/>
        <v>8.2245068074465133E-2</v>
      </c>
      <c r="Q83" s="12"/>
      <c r="R83" s="12"/>
      <c r="S83" s="12"/>
      <c r="T83" s="12">
        <f t="shared" si="56"/>
        <v>0.1195920889987639</v>
      </c>
      <c r="W83" s="6"/>
    </row>
    <row r="84" spans="1:23" x14ac:dyDescent="0.25">
      <c r="A84" t="s">
        <v>27</v>
      </c>
      <c r="B84" s="12"/>
      <c r="C84" s="12"/>
      <c r="D84" s="12">
        <f t="shared" si="55"/>
        <v>0.19736515038528463</v>
      </c>
      <c r="E84" s="12"/>
      <c r="F84" s="12"/>
      <c r="G84" s="12">
        <f t="shared" si="55"/>
        <v>8.9988081048867699E-2</v>
      </c>
      <c r="H84" s="12">
        <f t="shared" si="55"/>
        <v>0.15660284732449681</v>
      </c>
      <c r="I84" s="12"/>
      <c r="J84" s="12"/>
      <c r="K84" s="12"/>
      <c r="L84" s="12">
        <f t="shared" si="55"/>
        <v>-1.2888551933282789E-2</v>
      </c>
      <c r="M84" s="12"/>
      <c r="N84" s="12"/>
      <c r="O84" s="12">
        <f t="shared" si="55"/>
        <v>0.1670828603859251</v>
      </c>
      <c r="P84" s="12">
        <f t="shared" si="55"/>
        <v>0.16696035242290749</v>
      </c>
      <c r="Q84" s="12"/>
      <c r="R84" s="12"/>
      <c r="S84" s="12"/>
      <c r="T84" s="12">
        <f t="shared" si="56"/>
        <v>0.16721311475409836</v>
      </c>
      <c r="W84" s="6"/>
    </row>
    <row r="85" spans="1:23" x14ac:dyDescent="0.25">
      <c r="A85" t="s">
        <v>28</v>
      </c>
      <c r="B85" s="12"/>
      <c r="C85" s="12"/>
      <c r="D85" s="12">
        <f t="shared" si="55"/>
        <v>2.5762045231071781E-2</v>
      </c>
      <c r="E85" s="12"/>
      <c r="F85" s="12"/>
      <c r="G85" s="12">
        <f t="shared" si="55"/>
        <v>-1.9990152634170359E-2</v>
      </c>
      <c r="H85" s="12">
        <f t="shared" si="55"/>
        <v>1.9770288081340615E-2</v>
      </c>
      <c r="I85" s="12"/>
      <c r="J85" s="12"/>
      <c r="K85" s="12"/>
      <c r="L85" s="12">
        <f t="shared" si="55"/>
        <v>-6.358381502890173E-2</v>
      </c>
      <c r="M85" s="12"/>
      <c r="N85" s="12"/>
      <c r="O85" s="12">
        <f t="shared" si="55"/>
        <v>9.4314109931715226E-2</v>
      </c>
      <c r="P85" s="12">
        <f t="shared" si="55"/>
        <v>8.8522033017028462E-2</v>
      </c>
      <c r="Q85" s="12"/>
      <c r="R85" s="12"/>
      <c r="S85" s="12"/>
      <c r="T85" s="12">
        <f t="shared" si="56"/>
        <v>0.10059171597633136</v>
      </c>
      <c r="W85" s="6"/>
    </row>
    <row r="86" spans="1:23" x14ac:dyDescent="0.25">
      <c r="A86" s="7" t="s">
        <v>29</v>
      </c>
      <c r="B86" s="14"/>
      <c r="C86" s="14"/>
      <c r="D86" s="14" t="s">
        <v>44</v>
      </c>
      <c r="E86" s="14"/>
      <c r="F86" s="14"/>
      <c r="G86" s="14" t="s">
        <v>44</v>
      </c>
      <c r="H86" s="14" t="s">
        <v>44</v>
      </c>
      <c r="I86" s="14"/>
      <c r="J86" s="14"/>
      <c r="K86" s="14"/>
      <c r="L86" s="14" t="s">
        <v>44</v>
      </c>
      <c r="M86" s="14"/>
      <c r="N86" s="14"/>
      <c r="O86" s="14" t="s">
        <v>44</v>
      </c>
      <c r="P86" s="14" t="s">
        <v>44</v>
      </c>
      <c r="Q86" s="14"/>
      <c r="R86" s="14"/>
      <c r="S86" s="14"/>
      <c r="T86" s="14" t="s">
        <v>44</v>
      </c>
      <c r="W86" s="6"/>
    </row>
    <row r="87" spans="1:23" x14ac:dyDescent="0.25">
      <c r="A87" t="s">
        <v>43</v>
      </c>
      <c r="B87" s="12"/>
      <c r="C87" s="12"/>
      <c r="D87" s="12">
        <f t="shared" si="55"/>
        <v>0.2662480376766091</v>
      </c>
      <c r="E87" s="12"/>
      <c r="F87" s="12"/>
      <c r="G87" s="12">
        <f t="shared" si="55"/>
        <v>0.18599807395131129</v>
      </c>
      <c r="H87" s="12">
        <f t="shared" si="55"/>
        <v>0.25264681240003045</v>
      </c>
      <c r="I87" s="12"/>
      <c r="J87" s="12"/>
      <c r="K87" s="12"/>
      <c r="L87" s="12">
        <f t="shared" si="55"/>
        <v>9.0849779807535475E-2</v>
      </c>
      <c r="M87" s="12"/>
      <c r="N87" s="12"/>
      <c r="O87" s="12">
        <f t="shared" si="55"/>
        <v>0.21434693497298304</v>
      </c>
      <c r="P87" s="12">
        <f t="shared" si="55"/>
        <v>0.21718903036238982</v>
      </c>
      <c r="Q87" s="12"/>
      <c r="R87" s="12"/>
      <c r="S87" s="12"/>
      <c r="T87" s="12">
        <f t="shared" si="56"/>
        <v>0.21110756717965073</v>
      </c>
      <c r="W87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2021-07-27T18:23:00Z</dcterms:created>
  <dcterms:modified xsi:type="dcterms:W3CDTF">2021-10-17T20:48:41Z</dcterms:modified>
</cp:coreProperties>
</file>