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C6DE05AC-5B0E-4C0B-8038-C63016EF401C}" xr6:coauthVersionLast="47" xr6:coauthVersionMax="47" xr10:uidLastSave="{00000000-0000-0000-0000-000000000000}"/>
  <bookViews>
    <workbookView xWindow="-120" yWindow="-120" windowWidth="20730" windowHeight="11310" xr2:uid="{25B0E51F-F79A-4EDC-ADF6-044DB4E42F7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7" i="1" s="1"/>
  <c r="D15" i="1"/>
  <c r="D14" i="1"/>
  <c r="D12" i="1"/>
  <c r="D11" i="1"/>
  <c r="D10" i="1"/>
  <c r="D9" i="1"/>
  <c r="D8" i="1"/>
  <c r="D7" i="1"/>
  <c r="D6" i="1"/>
  <c r="D5" i="1"/>
  <c r="D3" i="1"/>
  <c r="D2" i="1"/>
  <c r="F15" i="1"/>
  <c r="F14" i="1"/>
  <c r="F6" i="1"/>
  <c r="F7" i="1"/>
  <c r="F8" i="1"/>
  <c r="F9" i="1"/>
  <c r="F10" i="1"/>
  <c r="F11" i="1"/>
  <c r="F12" i="1"/>
  <c r="F5" i="1"/>
  <c r="F3" i="1"/>
  <c r="F2" i="1"/>
  <c r="E4" i="1"/>
  <c r="E13" i="1" s="1"/>
  <c r="E16" i="1" s="1"/>
  <c r="G4" i="1"/>
  <c r="G13" i="1" s="1"/>
  <c r="G16" i="1" s="1"/>
  <c r="O5" i="1"/>
  <c r="O7" i="1" s="1"/>
  <c r="M5" i="1"/>
  <c r="M7" i="1" s="1"/>
  <c r="P7" i="1"/>
  <c r="H4" i="1"/>
  <c r="H13" i="1" s="1"/>
  <c r="H16" i="1" s="1"/>
  <c r="C4" i="1"/>
  <c r="C13" i="1" s="1"/>
  <c r="C16" i="1" s="1"/>
  <c r="D4" i="1" l="1"/>
  <c r="D13" i="1" s="1"/>
  <c r="D16" i="1" s="1"/>
  <c r="F4" i="1"/>
  <c r="F13" i="1" s="1"/>
  <c r="F16" i="1" s="1"/>
</calcChain>
</file>

<file path=xl/sharedStrings.xml><?xml version="1.0" encoding="utf-8"?>
<sst xmlns="http://schemas.openxmlformats.org/spreadsheetml/2006/main" count="35" uniqueCount="31">
  <si>
    <t>收入</t>
  </si>
  <si>
    <t>用料成本</t>
  </si>
  <si>
    <t>毛利</t>
  </si>
  <si>
    <t>其他收入</t>
  </si>
  <si>
    <t>員工成本</t>
  </si>
  <si>
    <t>折舊攤銷</t>
  </si>
  <si>
    <t>租</t>
  </si>
  <si>
    <t>其他開支</t>
  </si>
  <si>
    <t>減值</t>
  </si>
  <si>
    <t>融資成本</t>
  </si>
  <si>
    <t>上市開支</t>
  </si>
  <si>
    <t>稅前盈利</t>
  </si>
  <si>
    <t>稅</t>
  </si>
  <si>
    <t>純利</t>
  </si>
  <si>
    <t>少數權益</t>
  </si>
  <si>
    <t>FY20</t>
  </si>
  <si>
    <t>FY19</t>
  </si>
  <si>
    <t>（千港幣）</t>
    <phoneticPr fontId="0" type="noConversion"/>
  </si>
  <si>
    <t>2H20</t>
  </si>
  <si>
    <t>1H19</t>
    <phoneticPr fontId="0" type="noConversion"/>
  </si>
  <si>
    <t>2H19</t>
  </si>
  <si>
    <t>帳面值</t>
    <phoneticPr fontId="0" type="noConversion"/>
  </si>
  <si>
    <t>現金</t>
    <phoneticPr fontId="0" type="noConversion"/>
  </si>
  <si>
    <t>貸款</t>
    <phoneticPr fontId="0" type="noConversion"/>
  </si>
  <si>
    <t>Net cash</t>
  </si>
  <si>
    <t>保就業下半年</t>
  </si>
  <si>
    <t>1H20</t>
  </si>
  <si>
    <t>1H19</t>
  </si>
  <si>
    <t>1.58億 員工成本</t>
  </si>
  <si>
    <t>1H21</t>
    <phoneticPr fontId="2" type="noConversion"/>
  </si>
  <si>
    <t>30,000-35,000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</si>
</sst>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38" fontId="0" fillId="0" borderId="1" xfId="0" applyNumberFormat="1" applyBorder="1" applyAlignment="1">
      <alignment vertical="center"/>
    </xf>
    <xf numFmtId="9" fontId="0" fillId="0" borderId="0" xfId="1" applyFont="1" applyFill="1" applyAlignment="1">
      <alignment vertical="center"/>
    </xf>
    <xf numFmtId="38" fontId="0" fillId="0" borderId="0" xfId="0" applyNumberFormat="1"/>
    <xf numFmtId="0" fontId="0" fillId="0" borderId="1" xfId="0" applyBorder="1"/>
    <xf numFmtId="38" fontId="0" fillId="0" borderId="1" xfId="0" applyNumberFormat="1" applyBorder="1"/>
    <xf numFmtId="38" fontId="0" fillId="2" borderId="0" xfId="0" applyNumberFormat="1" applyFill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BCC3-A538-4247-9511-B7384EBEC8DB}">
  <dimension ref="A1:P16"/>
  <sheetViews>
    <sheetView tabSelected="1" workbookViewId="0">
      <selection activeCell="F19" sqref="F19"/>
    </sheetView>
  </sheetViews>
  <sheetFormatPr defaultRowHeight="16.5" x14ac:dyDescent="0.25"/>
  <cols>
    <col min="1" max="1" width="10.875" bestFit="1" customWidth="1"/>
    <col min="2" max="2" width="13.5" bestFit="1" customWidth="1"/>
    <col min="3" max="4" width="10.125" bestFit="1" customWidth="1"/>
    <col min="5" max="7" width="9.5" customWidth="1"/>
    <col min="8" max="8" width="10.125" bestFit="1" customWidth="1"/>
    <col min="12" max="12" width="13.875" bestFit="1" customWidth="1"/>
    <col min="13" max="14" width="9.5" bestFit="1" customWidth="1"/>
    <col min="15" max="16" width="10.125" bestFit="1" customWidth="1"/>
  </cols>
  <sheetData>
    <row r="1" spans="1:16" x14ac:dyDescent="0.25">
      <c r="A1" s="1" t="s">
        <v>17</v>
      </c>
      <c r="B1" s="8" t="s">
        <v>29</v>
      </c>
      <c r="C1" s="8" t="s">
        <v>15</v>
      </c>
      <c r="D1" s="8" t="s">
        <v>18</v>
      </c>
      <c r="E1" s="8" t="s">
        <v>26</v>
      </c>
      <c r="F1" s="8" t="s">
        <v>20</v>
      </c>
      <c r="G1" s="8" t="s">
        <v>27</v>
      </c>
      <c r="H1" s="8" t="s">
        <v>16</v>
      </c>
      <c r="L1" s="1" t="s">
        <v>17</v>
      </c>
      <c r="M1" s="2" t="s">
        <v>18</v>
      </c>
      <c r="N1" s="2" t="s">
        <v>19</v>
      </c>
      <c r="O1" s="2" t="s">
        <v>20</v>
      </c>
      <c r="P1" s="2" t="s">
        <v>19</v>
      </c>
    </row>
    <row r="2" spans="1:16" x14ac:dyDescent="0.25">
      <c r="A2" t="s">
        <v>0</v>
      </c>
      <c r="C2" s="7">
        <v>2797923</v>
      </c>
      <c r="D2" s="7">
        <f>C2-E2</f>
        <v>1480986</v>
      </c>
      <c r="E2" s="7">
        <v>1316937</v>
      </c>
      <c r="F2" s="7">
        <f>H2-G2</f>
        <v>1612803</v>
      </c>
      <c r="G2" s="7">
        <v>1639447</v>
      </c>
      <c r="H2" s="7">
        <v>3252250</v>
      </c>
      <c r="L2" s="3" t="s">
        <v>21</v>
      </c>
      <c r="M2" s="4">
        <v>1077460</v>
      </c>
      <c r="N2" s="4">
        <v>959678</v>
      </c>
      <c r="O2" s="4">
        <v>966721</v>
      </c>
      <c r="P2" s="4"/>
    </row>
    <row r="3" spans="1:16" x14ac:dyDescent="0.25">
      <c r="A3" s="8" t="s">
        <v>1</v>
      </c>
      <c r="B3" s="8"/>
      <c r="C3" s="9">
        <v>-821648</v>
      </c>
      <c r="D3" s="9">
        <f>C3-E3</f>
        <v>-433099</v>
      </c>
      <c r="E3" s="9">
        <v>-388549</v>
      </c>
      <c r="F3" s="9">
        <f>H3-G3</f>
        <v>-472553</v>
      </c>
      <c r="G3" s="9">
        <v>-459991</v>
      </c>
      <c r="H3" s="9">
        <v>-932544</v>
      </c>
      <c r="L3" s="3"/>
      <c r="M3" s="4"/>
      <c r="N3" s="4"/>
      <c r="O3" s="4"/>
      <c r="P3" s="4"/>
    </row>
    <row r="4" spans="1:16" x14ac:dyDescent="0.25">
      <c r="A4" t="s">
        <v>2</v>
      </c>
      <c r="C4" s="7">
        <f t="shared" ref="C4:H4" si="0">C2+C3</f>
        <v>1976275</v>
      </c>
      <c r="D4" s="7">
        <f t="shared" si="0"/>
        <v>1047887</v>
      </c>
      <c r="E4" s="7">
        <f t="shared" si="0"/>
        <v>928388</v>
      </c>
      <c r="F4" s="7">
        <f t="shared" si="0"/>
        <v>1140250</v>
      </c>
      <c r="G4" s="7">
        <f t="shared" si="0"/>
        <v>1179456</v>
      </c>
      <c r="H4" s="7">
        <f t="shared" si="0"/>
        <v>2319706</v>
      </c>
      <c r="L4" s="3" t="s">
        <v>22</v>
      </c>
      <c r="M4" s="4">
        <v>562081</v>
      </c>
      <c r="N4" s="4">
        <v>629235</v>
      </c>
      <c r="O4" s="4">
        <v>711079</v>
      </c>
      <c r="P4" s="4"/>
    </row>
    <row r="5" spans="1:16" x14ac:dyDescent="0.25">
      <c r="A5" t="s">
        <v>3</v>
      </c>
      <c r="C5" s="7">
        <v>70614</v>
      </c>
      <c r="D5" s="7">
        <f t="shared" ref="D5:D12" si="1">C5-E5</f>
        <v>31537</v>
      </c>
      <c r="E5" s="7">
        <v>39077</v>
      </c>
      <c r="F5" s="7">
        <f>H5-G5</f>
        <v>17583</v>
      </c>
      <c r="G5" s="7">
        <v>7812</v>
      </c>
      <c r="H5" s="7">
        <v>25395</v>
      </c>
      <c r="L5" s="1" t="s">
        <v>23</v>
      </c>
      <c r="M5" s="5">
        <f>24230+54545</f>
        <v>78775</v>
      </c>
      <c r="N5" s="5">
        <f>159365+127188</f>
        <v>286553</v>
      </c>
      <c r="O5" s="5">
        <f>137613+169849</f>
        <v>307462</v>
      </c>
      <c r="P5" s="5"/>
    </row>
    <row r="6" spans="1:16" x14ac:dyDescent="0.25">
      <c r="A6" t="s">
        <v>4</v>
      </c>
      <c r="C6" s="10">
        <v>-825896</v>
      </c>
      <c r="D6" s="10">
        <f t="shared" si="1"/>
        <v>-376924</v>
      </c>
      <c r="E6" s="7">
        <v>-448972</v>
      </c>
      <c r="F6" s="7">
        <f t="shared" ref="F6:F15" si="2">H6-G6</f>
        <v>-546110</v>
      </c>
      <c r="G6" s="7">
        <v>-550330</v>
      </c>
      <c r="H6" s="7">
        <v>-1096440</v>
      </c>
      <c r="L6" s="3"/>
      <c r="M6" s="4"/>
      <c r="N6" s="4"/>
      <c r="O6" s="4"/>
      <c r="P6" s="4"/>
    </row>
    <row r="7" spans="1:16" x14ac:dyDescent="0.25">
      <c r="A7" t="s">
        <v>5</v>
      </c>
      <c r="C7" s="7">
        <v>-155288</v>
      </c>
      <c r="D7" s="7">
        <f t="shared" si="1"/>
        <v>-77054</v>
      </c>
      <c r="E7" s="7">
        <v>-78234</v>
      </c>
      <c r="F7" s="7">
        <f t="shared" si="2"/>
        <v>-79528</v>
      </c>
      <c r="G7" s="7">
        <v>-76234</v>
      </c>
      <c r="H7" s="7">
        <v>-155762</v>
      </c>
      <c r="L7" s="3" t="s">
        <v>24</v>
      </c>
      <c r="M7" s="4">
        <f>M4-M5</f>
        <v>483306</v>
      </c>
      <c r="N7" s="4">
        <f>N4-N5</f>
        <v>342682</v>
      </c>
      <c r="O7" s="4">
        <f>O4-O5</f>
        <v>403617</v>
      </c>
      <c r="P7" s="4">
        <f>P4-P5</f>
        <v>0</v>
      </c>
    </row>
    <row r="8" spans="1:16" x14ac:dyDescent="0.25">
      <c r="A8" t="s">
        <v>6</v>
      </c>
      <c r="C8" s="7">
        <v>-437904</v>
      </c>
      <c r="D8" s="7">
        <f t="shared" si="1"/>
        <v>-219625</v>
      </c>
      <c r="E8" s="7">
        <v>-218279</v>
      </c>
      <c r="F8" s="7">
        <f t="shared" si="2"/>
        <v>-242435</v>
      </c>
      <c r="G8" s="7">
        <v>-244518</v>
      </c>
      <c r="H8" s="7">
        <v>-486953</v>
      </c>
      <c r="L8" s="3"/>
      <c r="M8" s="6"/>
      <c r="N8" s="6"/>
      <c r="O8" s="6"/>
      <c r="P8" s="6"/>
    </row>
    <row r="9" spans="1:16" x14ac:dyDescent="0.25">
      <c r="A9" t="s">
        <v>7</v>
      </c>
      <c r="C9" s="7">
        <v>-412012</v>
      </c>
      <c r="D9" s="7">
        <f t="shared" si="1"/>
        <v>-228859</v>
      </c>
      <c r="E9" s="7">
        <v>-183153</v>
      </c>
      <c r="F9" s="7">
        <f t="shared" si="2"/>
        <v>-192484</v>
      </c>
      <c r="G9" s="7">
        <v>-194353</v>
      </c>
      <c r="H9" s="7">
        <v>-386837</v>
      </c>
    </row>
    <row r="10" spans="1:16" x14ac:dyDescent="0.25">
      <c r="A10" t="s">
        <v>8</v>
      </c>
      <c r="C10" s="7">
        <v>-47818</v>
      </c>
      <c r="D10" s="7">
        <f t="shared" si="1"/>
        <v>-47818</v>
      </c>
      <c r="E10" s="7">
        <v>0</v>
      </c>
      <c r="F10" s="7">
        <f t="shared" si="2"/>
        <v>-29563</v>
      </c>
      <c r="G10" s="7">
        <v>0</v>
      </c>
      <c r="H10" s="7">
        <v>-29563</v>
      </c>
    </row>
    <row r="11" spans="1:16" x14ac:dyDescent="0.25">
      <c r="A11" t="s">
        <v>9</v>
      </c>
      <c r="C11" s="7">
        <v>-46670</v>
      </c>
      <c r="D11" s="7">
        <f t="shared" si="1"/>
        <v>-21972</v>
      </c>
      <c r="E11" s="7">
        <v>-24698</v>
      </c>
      <c r="F11" s="7">
        <f t="shared" si="2"/>
        <v>-25580</v>
      </c>
      <c r="G11" s="7">
        <v>-29188</v>
      </c>
      <c r="H11" s="7">
        <v>-54768</v>
      </c>
      <c r="L11" t="s">
        <v>25</v>
      </c>
      <c r="M11" t="s">
        <v>28</v>
      </c>
    </row>
    <row r="12" spans="1:16" x14ac:dyDescent="0.25">
      <c r="A12" s="8" t="s">
        <v>10</v>
      </c>
      <c r="B12" s="8"/>
      <c r="C12" s="9">
        <v>0</v>
      </c>
      <c r="D12" s="9">
        <f t="shared" si="1"/>
        <v>0</v>
      </c>
      <c r="E12" s="9">
        <v>0</v>
      </c>
      <c r="F12" s="9">
        <f t="shared" si="2"/>
        <v>0</v>
      </c>
      <c r="G12" s="9">
        <v>-18016</v>
      </c>
      <c r="H12" s="9">
        <v>-18016</v>
      </c>
    </row>
    <row r="13" spans="1:16" x14ac:dyDescent="0.25">
      <c r="A13" t="s">
        <v>11</v>
      </c>
      <c r="C13" s="7">
        <f t="shared" ref="C13:H13" si="3">SUM(C4:C12)</f>
        <v>121301</v>
      </c>
      <c r="D13" s="7">
        <f t="shared" si="3"/>
        <v>107172</v>
      </c>
      <c r="E13" s="7">
        <f t="shared" si="3"/>
        <v>14129</v>
      </c>
      <c r="F13" s="7">
        <f t="shared" si="3"/>
        <v>42133</v>
      </c>
      <c r="G13" s="7">
        <f t="shared" si="3"/>
        <v>74629</v>
      </c>
      <c r="H13" s="7">
        <f t="shared" si="3"/>
        <v>116762</v>
      </c>
    </row>
    <row r="14" spans="1:16" x14ac:dyDescent="0.25">
      <c r="A14" t="s">
        <v>12</v>
      </c>
      <c r="C14" s="7">
        <v>-3539</v>
      </c>
      <c r="D14" s="7">
        <f>C14-E14</f>
        <v>3056</v>
      </c>
      <c r="E14" s="7">
        <v>-6595</v>
      </c>
      <c r="F14" s="7">
        <f t="shared" si="2"/>
        <v>-15240</v>
      </c>
      <c r="G14" s="7">
        <v>-24355</v>
      </c>
      <c r="H14" s="7">
        <v>-39595</v>
      </c>
    </row>
    <row r="15" spans="1:16" x14ac:dyDescent="0.25">
      <c r="A15" s="8" t="s">
        <v>14</v>
      </c>
      <c r="B15" s="8"/>
      <c r="C15" s="9">
        <v>1197</v>
      </c>
      <c r="D15" s="9">
        <f>C15-E15</f>
        <v>326</v>
      </c>
      <c r="E15" s="9">
        <v>871</v>
      </c>
      <c r="F15" s="9">
        <f t="shared" si="2"/>
        <v>-305</v>
      </c>
      <c r="G15" s="9">
        <v>2</v>
      </c>
      <c r="H15" s="9">
        <v>-303</v>
      </c>
    </row>
    <row r="16" spans="1:16" x14ac:dyDescent="0.25">
      <c r="A16" t="s">
        <v>13</v>
      </c>
      <c r="B16" t="s">
        <v>30</v>
      </c>
      <c r="C16" s="7">
        <f t="shared" ref="C16:H16" si="4">C13+C14+C15</f>
        <v>118959</v>
      </c>
      <c r="D16" s="7">
        <f t="shared" si="4"/>
        <v>110554</v>
      </c>
      <c r="E16" s="7">
        <f t="shared" si="4"/>
        <v>8405</v>
      </c>
      <c r="F16" s="7">
        <f t="shared" si="4"/>
        <v>26588</v>
      </c>
      <c r="G16" s="7">
        <f t="shared" si="4"/>
        <v>50276</v>
      </c>
      <c r="H16" s="7">
        <f t="shared" si="4"/>
        <v>76864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2021-03-25T20:40:42Z</dcterms:created>
  <dcterms:modified xsi:type="dcterms:W3CDTF">2021-08-18T19:28:49Z</dcterms:modified>
</cp:coreProperties>
</file>