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odels\"/>
    </mc:Choice>
  </mc:AlternateContent>
  <xr:revisionPtr revIDLastSave="0" documentId="13_ncr:1_{349F379F-0FBE-49AF-A9A5-97FF587886E1}" xr6:coauthVersionLast="47" xr6:coauthVersionMax="47" xr10:uidLastSave="{00000000-0000-0000-0000-000000000000}"/>
  <bookViews>
    <workbookView xWindow="19080" yWindow="-120" windowWidth="19440" windowHeight="10590" xr2:uid="{1AB08FB0-A14C-4A52-B7D3-AFEF9A6A2B69}"/>
  </bookViews>
  <sheets>
    <sheet name="Yearly" sheetId="1" r:id="rId1"/>
    <sheet name="Quarterl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3" i="1"/>
  <c r="G4" i="1" l="1"/>
  <c r="H4" i="1"/>
  <c r="I4" i="1"/>
  <c r="J4" i="1"/>
  <c r="G7" i="1"/>
  <c r="H7" i="1"/>
  <c r="I7" i="1"/>
  <c r="J7" i="1"/>
  <c r="G8" i="1"/>
  <c r="H8" i="1"/>
  <c r="I8" i="1"/>
  <c r="J8" i="1"/>
  <c r="G9" i="1"/>
  <c r="H9" i="1"/>
  <c r="I9" i="1"/>
  <c r="J9" i="1"/>
  <c r="G11" i="1"/>
  <c r="H11" i="1"/>
  <c r="I11" i="1"/>
  <c r="J11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H3" i="1"/>
  <c r="I3" i="1"/>
  <c r="J3" i="1"/>
  <c r="G3" i="1"/>
  <c r="F12" i="2"/>
  <c r="F9" i="2"/>
  <c r="F10" i="2" s="1"/>
  <c r="F5" i="2"/>
  <c r="E12" i="2"/>
  <c r="E9" i="2"/>
  <c r="E10" i="2" s="1"/>
  <c r="E5" i="2"/>
  <c r="D12" i="2"/>
  <c r="D9" i="2"/>
  <c r="D10" i="2" s="1"/>
  <c r="D5" i="2"/>
  <c r="C12" i="2"/>
  <c r="C9" i="2"/>
  <c r="C10" i="2" s="1"/>
  <c r="C5" i="2"/>
  <c r="B18" i="2"/>
  <c r="G17" i="2"/>
  <c r="G18" i="2" s="1"/>
  <c r="G12" i="2"/>
  <c r="B12" i="2"/>
  <c r="G9" i="2"/>
  <c r="G10" i="2" s="1"/>
  <c r="B9" i="2"/>
  <c r="B10" i="2" s="1"/>
  <c r="G5" i="2"/>
  <c r="B5" i="2"/>
  <c r="L11" i="1"/>
  <c r="L14" i="1"/>
  <c r="C18" i="1"/>
  <c r="D18" i="1"/>
  <c r="E18" i="1"/>
  <c r="B18" i="1"/>
  <c r="F17" i="1"/>
  <c r="F18" i="1" s="1"/>
  <c r="K4" i="1"/>
  <c r="K7" i="1"/>
  <c r="K8" i="1"/>
  <c r="K11" i="1"/>
  <c r="K13" i="1"/>
  <c r="K14" i="1"/>
  <c r="K15" i="1"/>
  <c r="K16" i="1"/>
  <c r="K3" i="1"/>
  <c r="C12" i="1"/>
  <c r="D12" i="1"/>
  <c r="E12" i="1"/>
  <c r="F12" i="1"/>
  <c r="B12" i="1"/>
  <c r="C9" i="1"/>
  <c r="C10" i="1" s="1"/>
  <c r="D9" i="1"/>
  <c r="D10" i="1" s="1"/>
  <c r="E9" i="1"/>
  <c r="E10" i="1" s="1"/>
  <c r="F9" i="1"/>
  <c r="F10" i="1" s="1"/>
  <c r="B9" i="1"/>
  <c r="B10" i="1" s="1"/>
  <c r="C5" i="1"/>
  <c r="D5" i="1"/>
  <c r="E5" i="1"/>
  <c r="F5" i="1"/>
  <c r="B5" i="1"/>
  <c r="K17" i="1" l="1"/>
  <c r="K9" i="1"/>
</calcChain>
</file>

<file path=xl/sharedStrings.xml><?xml version="1.0" encoding="utf-8"?>
<sst xmlns="http://schemas.openxmlformats.org/spreadsheetml/2006/main" count="39" uniqueCount="21">
  <si>
    <t>Net Sales</t>
    <phoneticPr fontId="2" type="noConversion"/>
  </si>
  <si>
    <t>Gross profit</t>
    <phoneticPr fontId="2" type="noConversion"/>
  </si>
  <si>
    <t>Gross margin (%)</t>
    <phoneticPr fontId="2" type="noConversion"/>
  </si>
  <si>
    <t>Other income</t>
    <phoneticPr fontId="2" type="noConversion"/>
  </si>
  <si>
    <t>SG &amp;A costs</t>
    <phoneticPr fontId="2" type="noConversion"/>
  </si>
  <si>
    <t>R&amp;D costs</t>
    <phoneticPr fontId="2" type="noConversion"/>
  </si>
  <si>
    <t>Operating income</t>
    <phoneticPr fontId="2" type="noConversion"/>
  </si>
  <si>
    <t xml:space="preserve">    As % of net sales</t>
    <phoneticPr fontId="2" type="noConversion"/>
  </si>
  <si>
    <t xml:space="preserve">Net income </t>
    <phoneticPr fontId="2" type="noConversion"/>
  </si>
  <si>
    <t>Earnings per share (basic)</t>
    <phoneticPr fontId="2" type="noConversion"/>
  </si>
  <si>
    <t>Earnings per share (diluted)</t>
    <phoneticPr fontId="2" type="noConversion"/>
  </si>
  <si>
    <t>Lithography systems sold</t>
    <phoneticPr fontId="2" type="noConversion"/>
  </si>
  <si>
    <t>EUR million</t>
    <phoneticPr fontId="2" type="noConversion"/>
  </si>
  <si>
    <t>5 Year CAGR (%)</t>
    <phoneticPr fontId="2" type="noConversion"/>
  </si>
  <si>
    <t xml:space="preserve">Net booking value </t>
  </si>
  <si>
    <t xml:space="preserve">Dividend </t>
    <phoneticPr fontId="2" type="noConversion"/>
  </si>
  <si>
    <t>Payout ratio</t>
    <phoneticPr fontId="2" type="noConversion"/>
  </si>
  <si>
    <t>1Q21</t>
    <phoneticPr fontId="2" type="noConversion"/>
  </si>
  <si>
    <t>2Q21</t>
    <phoneticPr fontId="2" type="noConversion"/>
  </si>
  <si>
    <t>3Q21</t>
    <phoneticPr fontId="2" type="noConversion"/>
  </si>
  <si>
    <t>4Q21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</si>
</sst>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9" fontId="0" fillId="0" borderId="0" xfId="1" applyFont="1">
      <alignment vertical="center"/>
    </xf>
    <xf numFmtId="176" fontId="0" fillId="0" borderId="0" xfId="1" applyNumberFormat="1" applyFont="1">
      <alignment vertical="center"/>
    </xf>
    <xf numFmtId="177" fontId="0" fillId="0" borderId="0" xfId="0" applyNumberFormat="1">
      <alignment vertical="center"/>
    </xf>
    <xf numFmtId="38" fontId="0" fillId="0" borderId="0" xfId="0" applyNumberFormat="1">
      <alignment vertical="center"/>
    </xf>
    <xf numFmtId="2" fontId="0" fillId="0" borderId="0" xfId="0" applyNumberForma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6D23B-D903-4E96-9638-94CA85C83329}">
  <dimension ref="A1:L20"/>
  <sheetViews>
    <sheetView tabSelected="1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F15" sqref="F15"/>
    </sheetView>
  </sheetViews>
  <sheetFormatPr defaultRowHeight="16.5" x14ac:dyDescent="0.25"/>
  <cols>
    <col min="1" max="1" width="24.5" bestFit="1" customWidth="1"/>
    <col min="7" max="10" width="0" hidden="1" customWidth="1"/>
    <col min="11" max="11" width="16.125" customWidth="1"/>
  </cols>
  <sheetData>
    <row r="1" spans="1:12" x14ac:dyDescent="0.25">
      <c r="B1">
        <v>2017</v>
      </c>
      <c r="C1">
        <v>2018</v>
      </c>
      <c r="D1">
        <v>2019</v>
      </c>
      <c r="E1">
        <v>2020</v>
      </c>
      <c r="F1">
        <v>2021</v>
      </c>
      <c r="K1" t="s">
        <v>13</v>
      </c>
    </row>
    <row r="2" spans="1:12" x14ac:dyDescent="0.25">
      <c r="A2" t="s">
        <v>12</v>
      </c>
    </row>
    <row r="3" spans="1:12" x14ac:dyDescent="0.25">
      <c r="A3" t="s">
        <v>0</v>
      </c>
      <c r="B3" s="3">
        <v>8963</v>
      </c>
      <c r="C3" s="3">
        <v>10944</v>
      </c>
      <c r="D3" s="3">
        <v>11820</v>
      </c>
      <c r="E3" s="3">
        <v>13979</v>
      </c>
      <c r="F3" s="3">
        <v>18611</v>
      </c>
      <c r="G3" s="1">
        <f>C3/B3-1</f>
        <v>0.22101974785228151</v>
      </c>
      <c r="H3" s="1">
        <f t="shared" ref="H3:J3" si="0">D3/C3-1</f>
        <v>8.0043859649122862E-2</v>
      </c>
      <c r="I3" s="1">
        <f t="shared" si="0"/>
        <v>0.1826565143824026</v>
      </c>
      <c r="J3" s="1">
        <f t="shared" si="0"/>
        <v>0.33135417411832035</v>
      </c>
      <c r="K3" s="1">
        <f>(F3/B3)^0.25 -1</f>
        <v>0.20040854479280767</v>
      </c>
      <c r="L3">
        <f>F3/B3-1</f>
        <v>1.0764253040276692</v>
      </c>
    </row>
    <row r="4" spans="1:12" x14ac:dyDescent="0.25">
      <c r="A4" t="s">
        <v>1</v>
      </c>
      <c r="B4" s="3">
        <v>4020</v>
      </c>
      <c r="C4" s="3">
        <v>5029</v>
      </c>
      <c r="D4" s="3">
        <v>5280</v>
      </c>
      <c r="E4" s="3">
        <v>6798</v>
      </c>
      <c r="F4" s="3">
        <v>9809</v>
      </c>
      <c r="G4" s="1">
        <f t="shared" ref="G4:G20" si="1">C4/B4-1</f>
        <v>0.25099502487562186</v>
      </c>
      <c r="H4" s="1">
        <f t="shared" ref="H4:H20" si="2">D4/C4-1</f>
        <v>4.9910518989858765E-2</v>
      </c>
      <c r="I4" s="1">
        <f t="shared" ref="I4:I20" si="3">E4/D4-1</f>
        <v>0.28750000000000009</v>
      </c>
      <c r="J4" s="1">
        <f t="shared" ref="J4:J20" si="4">F4/E4-1</f>
        <v>0.44292438952633129</v>
      </c>
      <c r="K4" s="1">
        <f t="shared" ref="K4:K17" si="5">(F4/B4)^0.25 -1</f>
        <v>0.2498263319698546</v>
      </c>
    </row>
    <row r="5" spans="1:12" x14ac:dyDescent="0.25">
      <c r="A5" t="s">
        <v>2</v>
      </c>
      <c r="B5" s="2">
        <f>B4/B3</f>
        <v>0.44851054334486223</v>
      </c>
      <c r="C5" s="2">
        <f t="shared" ref="C5:F5" si="6">C4/C3</f>
        <v>0.45952119883040937</v>
      </c>
      <c r="D5" s="2">
        <f t="shared" si="6"/>
        <v>0.4467005076142132</v>
      </c>
      <c r="E5" s="2">
        <f t="shared" si="6"/>
        <v>0.48630087989126547</v>
      </c>
      <c r="F5" s="2">
        <f t="shared" si="6"/>
        <v>0.52705389285906179</v>
      </c>
      <c r="G5" s="1"/>
      <c r="H5" s="1"/>
      <c r="I5" s="1"/>
      <c r="J5" s="1"/>
      <c r="K5" s="1"/>
    </row>
    <row r="6" spans="1:12" x14ac:dyDescent="0.25">
      <c r="A6" t="s">
        <v>3</v>
      </c>
      <c r="B6">
        <v>96</v>
      </c>
      <c r="C6">
        <v>0</v>
      </c>
      <c r="D6">
        <v>0</v>
      </c>
      <c r="E6">
        <v>0</v>
      </c>
      <c r="F6">
        <v>214</v>
      </c>
      <c r="G6" s="1"/>
      <c r="H6" s="1"/>
      <c r="I6" s="1"/>
      <c r="J6" s="1"/>
      <c r="K6" s="1"/>
    </row>
    <row r="7" spans="1:12" x14ac:dyDescent="0.25">
      <c r="A7" t="s">
        <v>5</v>
      </c>
      <c r="B7" s="4">
        <v>-1260</v>
      </c>
      <c r="C7" s="4">
        <v>-1576</v>
      </c>
      <c r="D7" s="4">
        <v>-1968</v>
      </c>
      <c r="E7" s="4">
        <v>-2201</v>
      </c>
      <c r="F7" s="4">
        <v>-2547</v>
      </c>
      <c r="G7" s="1">
        <f t="shared" si="1"/>
        <v>0.25079365079365079</v>
      </c>
      <c r="H7" s="1">
        <f t="shared" si="2"/>
        <v>0.24873096446700504</v>
      </c>
      <c r="I7" s="1">
        <f t="shared" si="3"/>
        <v>0.11839430894308944</v>
      </c>
      <c r="J7" s="1">
        <f t="shared" si="4"/>
        <v>0.15720127214902324</v>
      </c>
      <c r="K7" s="1">
        <f t="shared" si="5"/>
        <v>0.19237977222249891</v>
      </c>
    </row>
    <row r="8" spans="1:12" x14ac:dyDescent="0.25">
      <c r="A8" t="s">
        <v>4</v>
      </c>
      <c r="B8" s="4">
        <v>-417</v>
      </c>
      <c r="C8" s="4">
        <v>-488</v>
      </c>
      <c r="D8" s="4">
        <v>-521</v>
      </c>
      <c r="E8" s="4">
        <v>-545</v>
      </c>
      <c r="F8" s="4">
        <v>-726</v>
      </c>
      <c r="G8" s="1">
        <f t="shared" si="1"/>
        <v>0.17026378896882499</v>
      </c>
      <c r="H8" s="1">
        <f t="shared" si="2"/>
        <v>6.7622950819672178E-2</v>
      </c>
      <c r="I8" s="1">
        <f t="shared" si="3"/>
        <v>4.606525911708248E-2</v>
      </c>
      <c r="J8" s="1">
        <f t="shared" si="4"/>
        <v>0.33211009174311923</v>
      </c>
      <c r="K8" s="1">
        <f t="shared" si="5"/>
        <v>0.14868286162410715</v>
      </c>
    </row>
    <row r="9" spans="1:12" x14ac:dyDescent="0.25">
      <c r="A9" t="s">
        <v>6</v>
      </c>
      <c r="B9" s="4">
        <f>B4+B7+B8+B6</f>
        <v>2439</v>
      </c>
      <c r="C9" s="4">
        <f t="shared" ref="C9:F9" si="7">C4+C7+C8+C6</f>
        <v>2965</v>
      </c>
      <c r="D9" s="4">
        <f t="shared" si="7"/>
        <v>2791</v>
      </c>
      <c r="E9" s="4">
        <f t="shared" si="7"/>
        <v>4052</v>
      </c>
      <c r="F9" s="4">
        <f t="shared" si="7"/>
        <v>6750</v>
      </c>
      <c r="G9" s="1">
        <f t="shared" si="1"/>
        <v>0.21566215662156618</v>
      </c>
      <c r="H9" s="1">
        <f t="shared" si="2"/>
        <v>-5.868465430016867E-2</v>
      </c>
      <c r="I9" s="1">
        <f t="shared" si="3"/>
        <v>0.45180938731637399</v>
      </c>
      <c r="J9" s="1">
        <f t="shared" si="4"/>
        <v>0.66584402764067119</v>
      </c>
      <c r="K9" s="1">
        <f t="shared" si="5"/>
        <v>0.28980184289144861</v>
      </c>
    </row>
    <row r="10" spans="1:12" x14ac:dyDescent="0.25">
      <c r="A10" t="s">
        <v>7</v>
      </c>
      <c r="B10" s="2">
        <f>B9/B3</f>
        <v>0.2721187102532634</v>
      </c>
      <c r="C10" s="2">
        <f>C9/C3</f>
        <v>0.27092470760233917</v>
      </c>
      <c r="D10" s="2">
        <f>D9/D3</f>
        <v>0.23612521150592217</v>
      </c>
      <c r="E10" s="2">
        <f>E9/E3</f>
        <v>0.28986336647828886</v>
      </c>
      <c r="F10" s="2">
        <f>F9/F3</f>
        <v>0.36268873247004457</v>
      </c>
      <c r="G10" s="1"/>
      <c r="H10" s="1"/>
      <c r="I10" s="1"/>
      <c r="J10" s="1"/>
      <c r="K10" s="1"/>
    </row>
    <row r="11" spans="1:12" x14ac:dyDescent="0.25">
      <c r="A11" t="s">
        <v>8</v>
      </c>
      <c r="B11" s="4">
        <v>2067</v>
      </c>
      <c r="C11" s="4">
        <v>2592</v>
      </c>
      <c r="D11" s="4">
        <v>2592</v>
      </c>
      <c r="E11" s="4">
        <v>3554</v>
      </c>
      <c r="F11" s="4">
        <v>5883</v>
      </c>
      <c r="G11" s="1">
        <f t="shared" si="1"/>
        <v>0.25399129172714074</v>
      </c>
      <c r="H11" s="1">
        <f t="shared" si="2"/>
        <v>0</v>
      </c>
      <c r="I11" s="1">
        <f t="shared" si="3"/>
        <v>0.37114197530864201</v>
      </c>
      <c r="J11" s="1">
        <f t="shared" si="4"/>
        <v>0.65531795160382678</v>
      </c>
      <c r="K11" s="1">
        <f t="shared" si="5"/>
        <v>0.29886673087501436</v>
      </c>
      <c r="L11">
        <f>F11/B11-1</f>
        <v>1.8461538461538463</v>
      </c>
    </row>
    <row r="12" spans="1:12" x14ac:dyDescent="0.25">
      <c r="A12" t="s">
        <v>7</v>
      </c>
      <c r="B12" s="2">
        <f>B11/B3</f>
        <v>0.23061474952582842</v>
      </c>
      <c r="C12" s="2">
        <f t="shared" ref="C12:F12" si="8">C11/C3</f>
        <v>0.23684210526315788</v>
      </c>
      <c r="D12" s="2">
        <f t="shared" si="8"/>
        <v>0.21928934010152284</v>
      </c>
      <c r="E12" s="2">
        <f t="shared" si="8"/>
        <v>0.25423850060805492</v>
      </c>
      <c r="F12" s="2">
        <f t="shared" si="8"/>
        <v>0.31610337972166996</v>
      </c>
      <c r="G12" s="1"/>
      <c r="H12" s="1"/>
      <c r="I12" s="1"/>
      <c r="J12" s="1"/>
      <c r="K12" s="1"/>
    </row>
    <row r="13" spans="1:12" x14ac:dyDescent="0.25">
      <c r="A13" t="s">
        <v>9</v>
      </c>
      <c r="B13" s="5">
        <v>4.8099999999999996</v>
      </c>
      <c r="C13" s="5">
        <v>6.1</v>
      </c>
      <c r="D13" s="5">
        <v>6.16</v>
      </c>
      <c r="E13" s="5">
        <v>8.49</v>
      </c>
      <c r="F13" s="5">
        <v>14.36</v>
      </c>
      <c r="G13" s="1">
        <f t="shared" si="1"/>
        <v>0.26819126819126815</v>
      </c>
      <c r="H13" s="1">
        <f t="shared" si="2"/>
        <v>9.8360655737705915E-3</v>
      </c>
      <c r="I13" s="1">
        <f t="shared" si="3"/>
        <v>0.37824675324675328</v>
      </c>
      <c r="J13" s="1">
        <f t="shared" si="4"/>
        <v>0.69140164899882195</v>
      </c>
      <c r="K13" s="1">
        <f t="shared" si="5"/>
        <v>0.31447503089926609</v>
      </c>
      <c r="L13">
        <f>F13/B13-1</f>
        <v>1.9854469854469854</v>
      </c>
    </row>
    <row r="14" spans="1:12" x14ac:dyDescent="0.25">
      <c r="A14" t="s">
        <v>10</v>
      </c>
      <c r="B14" s="5">
        <v>4.79</v>
      </c>
      <c r="C14" s="5">
        <v>6.08</v>
      </c>
      <c r="D14" s="5">
        <v>6.15</v>
      </c>
      <c r="E14" s="5">
        <v>8.48</v>
      </c>
      <c r="F14" s="5">
        <v>14.34</v>
      </c>
      <c r="G14" s="1">
        <f t="shared" si="1"/>
        <v>0.26931106471816291</v>
      </c>
      <c r="H14" s="1">
        <f t="shared" si="2"/>
        <v>1.1513157894736947E-2</v>
      </c>
      <c r="I14" s="1">
        <f t="shared" si="3"/>
        <v>0.37886178861788622</v>
      </c>
      <c r="J14" s="1">
        <f t="shared" si="4"/>
        <v>0.69103773584905648</v>
      </c>
      <c r="K14" s="1">
        <f t="shared" si="5"/>
        <v>0.31538658831843769</v>
      </c>
      <c r="L14">
        <f>F14/B14-1</f>
        <v>1.9937369519832986</v>
      </c>
    </row>
    <row r="15" spans="1:12" x14ac:dyDescent="0.25">
      <c r="A15" t="s">
        <v>11</v>
      </c>
      <c r="B15" s="4">
        <v>197</v>
      </c>
      <c r="C15" s="4">
        <v>224</v>
      </c>
      <c r="D15" s="4">
        <v>229</v>
      </c>
      <c r="E15" s="4">
        <v>258</v>
      </c>
      <c r="F15" s="4">
        <v>309</v>
      </c>
      <c r="G15" s="1">
        <f t="shared" si="1"/>
        <v>0.13705583756345185</v>
      </c>
      <c r="H15" s="1">
        <f t="shared" si="2"/>
        <v>2.2321428571428603E-2</v>
      </c>
      <c r="I15" s="1">
        <f t="shared" si="3"/>
        <v>0.1266375545851528</v>
      </c>
      <c r="J15" s="1">
        <f t="shared" si="4"/>
        <v>0.19767441860465107</v>
      </c>
      <c r="K15" s="1">
        <f t="shared" si="5"/>
        <v>0.11911073915681536</v>
      </c>
    </row>
    <row r="16" spans="1:12" x14ac:dyDescent="0.25">
      <c r="A16" t="s">
        <v>14</v>
      </c>
      <c r="B16" s="4">
        <v>9358</v>
      </c>
      <c r="C16" s="4">
        <v>8181</v>
      </c>
      <c r="D16" s="4">
        <v>11740</v>
      </c>
      <c r="E16" s="4">
        <v>11292</v>
      </c>
      <c r="F16" s="4">
        <v>26240</v>
      </c>
      <c r="G16" s="1">
        <f t="shared" si="1"/>
        <v>-0.12577473819192131</v>
      </c>
      <c r="H16" s="1">
        <f t="shared" si="2"/>
        <v>0.43503239212810163</v>
      </c>
      <c r="I16" s="1">
        <f t="shared" si="3"/>
        <v>-3.8160136286201074E-2</v>
      </c>
      <c r="J16" s="1">
        <f t="shared" si="4"/>
        <v>1.3237690400283388</v>
      </c>
      <c r="K16" s="1">
        <f t="shared" si="5"/>
        <v>0.29403254040620097</v>
      </c>
    </row>
    <row r="17" spans="1:11" x14ac:dyDescent="0.25">
      <c r="A17" t="s">
        <v>15</v>
      </c>
      <c r="B17">
        <v>1.4</v>
      </c>
      <c r="C17">
        <v>2.1</v>
      </c>
      <c r="D17">
        <v>2.4</v>
      </c>
      <c r="E17">
        <v>2.75</v>
      </c>
      <c r="F17">
        <f>3.7+1.8</f>
        <v>5.5</v>
      </c>
      <c r="G17" s="1">
        <f t="shared" si="1"/>
        <v>0.50000000000000022</v>
      </c>
      <c r="H17" s="1">
        <f t="shared" si="2"/>
        <v>0.14285714285714279</v>
      </c>
      <c r="I17" s="1">
        <f t="shared" si="3"/>
        <v>0.14583333333333348</v>
      </c>
      <c r="J17" s="1">
        <f t="shared" si="4"/>
        <v>1</v>
      </c>
      <c r="K17" s="1">
        <f t="shared" si="5"/>
        <v>0.40785738550828721</v>
      </c>
    </row>
    <row r="18" spans="1:11" x14ac:dyDescent="0.25">
      <c r="A18" t="s">
        <v>16</v>
      </c>
      <c r="B18" s="1">
        <f>B17/B14</f>
        <v>0.29227557411273486</v>
      </c>
      <c r="C18" s="1">
        <f t="shared" ref="C18:F18" si="9">C17/C14</f>
        <v>0.34539473684210525</v>
      </c>
      <c r="D18" s="1">
        <f t="shared" si="9"/>
        <v>0.39024390243902435</v>
      </c>
      <c r="E18" s="1">
        <f t="shared" si="9"/>
        <v>0.32429245283018865</v>
      </c>
      <c r="F18" s="1">
        <f t="shared" si="9"/>
        <v>0.38354253835425384</v>
      </c>
      <c r="G18" s="1"/>
      <c r="H18" s="1"/>
      <c r="I18" s="1"/>
      <c r="J18" s="1"/>
    </row>
    <row r="19" spans="1:11" x14ac:dyDescent="0.25">
      <c r="G19" s="1"/>
      <c r="H19" s="1"/>
      <c r="I19" s="1"/>
      <c r="J19" s="1"/>
      <c r="K19" s="1"/>
    </row>
    <row r="20" spans="1:11" x14ac:dyDescent="0.25">
      <c r="G20" s="1"/>
      <c r="H20" s="1"/>
      <c r="I20" s="1"/>
      <c r="J20" s="1"/>
      <c r="K20" s="1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A71B1-B907-4059-A8C3-04ECB062DE0B}">
  <dimension ref="A1:H20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3" sqref="F3"/>
    </sheetView>
  </sheetViews>
  <sheetFormatPr defaultRowHeight="16.5" x14ac:dyDescent="0.25"/>
  <cols>
    <col min="1" max="1" width="24.5" bestFit="1" customWidth="1"/>
    <col min="8" max="8" width="16.5" bestFit="1" customWidth="1"/>
  </cols>
  <sheetData>
    <row r="1" spans="1:8" x14ac:dyDescent="0.25">
      <c r="B1">
        <v>2020</v>
      </c>
      <c r="C1" t="s">
        <v>17</v>
      </c>
      <c r="D1" t="s">
        <v>18</v>
      </c>
      <c r="E1" t="s">
        <v>19</v>
      </c>
      <c r="F1" t="s">
        <v>20</v>
      </c>
      <c r="G1">
        <v>2021</v>
      </c>
    </row>
    <row r="2" spans="1:8" x14ac:dyDescent="0.25">
      <c r="A2" t="s">
        <v>12</v>
      </c>
    </row>
    <row r="3" spans="1:8" x14ac:dyDescent="0.25">
      <c r="A3" t="s">
        <v>0</v>
      </c>
      <c r="B3" s="3">
        <v>13979</v>
      </c>
      <c r="C3" s="3">
        <v>4364</v>
      </c>
      <c r="D3" s="3">
        <v>4020</v>
      </c>
      <c r="E3" s="3">
        <v>5241</v>
      </c>
      <c r="F3" s="3">
        <v>4986</v>
      </c>
      <c r="G3" s="3">
        <v>18611</v>
      </c>
      <c r="H3" s="3"/>
    </row>
    <row r="4" spans="1:8" x14ac:dyDescent="0.25">
      <c r="A4" t="s">
        <v>1</v>
      </c>
      <c r="B4" s="3">
        <v>6798</v>
      </c>
      <c r="C4" s="3">
        <v>2352</v>
      </c>
      <c r="D4" s="3">
        <v>2045</v>
      </c>
      <c r="E4" s="3">
        <v>2711</v>
      </c>
      <c r="F4" s="3">
        <v>2701</v>
      </c>
      <c r="G4" s="3">
        <v>9809</v>
      </c>
      <c r="H4" s="3"/>
    </row>
    <row r="5" spans="1:8" x14ac:dyDescent="0.25">
      <c r="A5" t="s">
        <v>2</v>
      </c>
      <c r="B5" s="2">
        <f t="shared" ref="B5:G5" si="0">B4/B3</f>
        <v>0.48630087989126547</v>
      </c>
      <c r="C5" s="2">
        <f t="shared" si="0"/>
        <v>0.53895508707607698</v>
      </c>
      <c r="D5" s="2">
        <f t="shared" si="0"/>
        <v>0.50870646766169159</v>
      </c>
      <c r="E5" s="2">
        <f t="shared" si="0"/>
        <v>0.51726769700438846</v>
      </c>
      <c r="F5" s="2">
        <f t="shared" si="0"/>
        <v>0.54171680705976732</v>
      </c>
      <c r="G5" s="2">
        <f t="shared" si="0"/>
        <v>0.52705389285906179</v>
      </c>
      <c r="H5" s="3"/>
    </row>
    <row r="6" spans="1:8" x14ac:dyDescent="0.25">
      <c r="A6" t="s">
        <v>3</v>
      </c>
      <c r="B6">
        <v>0</v>
      </c>
      <c r="C6">
        <v>0</v>
      </c>
      <c r="D6">
        <v>0</v>
      </c>
      <c r="E6">
        <v>0</v>
      </c>
      <c r="F6">
        <v>214</v>
      </c>
      <c r="G6">
        <v>214</v>
      </c>
      <c r="H6" s="3"/>
    </row>
    <row r="7" spans="1:8" x14ac:dyDescent="0.25">
      <c r="A7" t="s">
        <v>5</v>
      </c>
      <c r="B7" s="4">
        <v>-2201</v>
      </c>
      <c r="C7" s="4">
        <v>-623</v>
      </c>
      <c r="D7" s="4">
        <v>-634</v>
      </c>
      <c r="E7" s="4">
        <v>-609</v>
      </c>
      <c r="F7" s="4">
        <v>-681</v>
      </c>
      <c r="G7" s="4">
        <v>-2547</v>
      </c>
      <c r="H7" s="3"/>
    </row>
    <row r="8" spans="1:8" x14ac:dyDescent="0.25">
      <c r="A8" t="s">
        <v>4</v>
      </c>
      <c r="B8" s="4">
        <v>-545</v>
      </c>
      <c r="C8" s="4">
        <v>-168</v>
      </c>
      <c r="D8" s="4">
        <v>-172</v>
      </c>
      <c r="E8" s="4">
        <v>-183</v>
      </c>
      <c r="F8" s="4">
        <v>-203</v>
      </c>
      <c r="G8" s="4">
        <v>-726</v>
      </c>
      <c r="H8" s="3"/>
    </row>
    <row r="9" spans="1:8" x14ac:dyDescent="0.25">
      <c r="A9" t="s">
        <v>6</v>
      </c>
      <c r="B9" s="4">
        <f t="shared" ref="B9:G9" si="1">B4+B7+B8+B6</f>
        <v>4052</v>
      </c>
      <c r="C9" s="4">
        <f t="shared" si="1"/>
        <v>1561</v>
      </c>
      <c r="D9" s="4">
        <f t="shared" si="1"/>
        <v>1239</v>
      </c>
      <c r="E9" s="4">
        <f t="shared" si="1"/>
        <v>1919</v>
      </c>
      <c r="F9" s="4">
        <f t="shared" si="1"/>
        <v>2031</v>
      </c>
      <c r="G9" s="4">
        <f t="shared" si="1"/>
        <v>6750</v>
      </c>
      <c r="H9" s="3"/>
    </row>
    <row r="10" spans="1:8" x14ac:dyDescent="0.25">
      <c r="A10" t="s">
        <v>7</v>
      </c>
      <c r="B10" s="2">
        <f t="shared" ref="B10:G10" si="2">B9/B3</f>
        <v>0.28986336647828886</v>
      </c>
      <c r="C10" s="2">
        <f t="shared" si="2"/>
        <v>0.35769935838680111</v>
      </c>
      <c r="D10" s="2">
        <f t="shared" si="2"/>
        <v>0.30820895522388059</v>
      </c>
      <c r="E10" s="2">
        <f t="shared" si="2"/>
        <v>0.36615149780576228</v>
      </c>
      <c r="F10" s="2">
        <f t="shared" si="2"/>
        <v>0.40734055354993981</v>
      </c>
      <c r="G10" s="2">
        <f t="shared" si="2"/>
        <v>0.36268873247004457</v>
      </c>
      <c r="H10" s="3"/>
    </row>
    <row r="11" spans="1:8" x14ac:dyDescent="0.25">
      <c r="A11" t="s">
        <v>8</v>
      </c>
      <c r="B11" s="4">
        <v>3554</v>
      </c>
      <c r="C11" s="4">
        <v>1331</v>
      </c>
      <c r="D11" s="4">
        <v>1038</v>
      </c>
      <c r="E11" s="4">
        <v>1740</v>
      </c>
      <c r="F11" s="4">
        <v>1773</v>
      </c>
      <c r="G11" s="4">
        <v>5883</v>
      </c>
      <c r="H11" s="3"/>
    </row>
    <row r="12" spans="1:8" x14ac:dyDescent="0.25">
      <c r="A12" t="s">
        <v>7</v>
      </c>
      <c r="B12" s="2">
        <f t="shared" ref="B12:G12" si="3">B11/B3</f>
        <v>0.25423850060805492</v>
      </c>
      <c r="C12" s="2">
        <f t="shared" si="3"/>
        <v>0.3049954170485793</v>
      </c>
      <c r="D12" s="2">
        <f t="shared" si="3"/>
        <v>0.2582089552238806</v>
      </c>
      <c r="E12" s="2">
        <f t="shared" si="3"/>
        <v>0.3319977103606182</v>
      </c>
      <c r="F12" s="2">
        <f t="shared" si="3"/>
        <v>0.3555956678700361</v>
      </c>
      <c r="G12" s="2">
        <f t="shared" si="3"/>
        <v>0.31610337972166996</v>
      </c>
      <c r="H12" s="3"/>
    </row>
    <row r="13" spans="1:8" x14ac:dyDescent="0.25">
      <c r="A13" t="s">
        <v>9</v>
      </c>
      <c r="B13" s="5">
        <v>8.49</v>
      </c>
      <c r="C13" s="5">
        <v>3.21</v>
      </c>
      <c r="D13" s="5">
        <v>2.52</v>
      </c>
      <c r="E13" s="5">
        <v>4.2699999999999996</v>
      </c>
      <c r="F13" s="5">
        <v>4.3899999999999997</v>
      </c>
      <c r="G13" s="5">
        <v>14.36</v>
      </c>
      <c r="H13" s="3"/>
    </row>
    <row r="14" spans="1:8" x14ac:dyDescent="0.25">
      <c r="A14" t="s">
        <v>10</v>
      </c>
      <c r="B14" s="5">
        <v>8.48</v>
      </c>
      <c r="C14" s="5">
        <v>3.2</v>
      </c>
      <c r="D14" s="5">
        <v>2.52</v>
      </c>
      <c r="E14" s="5">
        <v>4.26</v>
      </c>
      <c r="F14" s="5">
        <v>4.38</v>
      </c>
      <c r="G14" s="5">
        <v>14.34</v>
      </c>
      <c r="H14" s="3"/>
    </row>
    <row r="15" spans="1:8" x14ac:dyDescent="0.25">
      <c r="A15" t="s">
        <v>11</v>
      </c>
      <c r="B15" s="4">
        <v>258</v>
      </c>
      <c r="C15" s="4">
        <v>76</v>
      </c>
      <c r="D15" s="4">
        <v>72</v>
      </c>
      <c r="E15" s="4">
        <v>79</v>
      </c>
      <c r="F15" s="4">
        <v>82</v>
      </c>
      <c r="G15" s="4">
        <v>309</v>
      </c>
      <c r="H15" s="3"/>
    </row>
    <row r="16" spans="1:8" x14ac:dyDescent="0.25">
      <c r="A16" t="s">
        <v>14</v>
      </c>
      <c r="B16" s="4">
        <v>11292</v>
      </c>
      <c r="C16" s="4">
        <v>4740</v>
      </c>
      <c r="D16" s="4">
        <v>8271</v>
      </c>
      <c r="E16" s="4">
        <v>6179</v>
      </c>
      <c r="F16" s="4">
        <v>7050</v>
      </c>
      <c r="G16" s="4">
        <v>26240</v>
      </c>
      <c r="H16" s="3"/>
    </row>
    <row r="17" spans="1:8" x14ac:dyDescent="0.25">
      <c r="A17" t="s">
        <v>15</v>
      </c>
      <c r="B17">
        <v>2.75</v>
      </c>
      <c r="G17">
        <f>3.7+1.8</f>
        <v>5.5</v>
      </c>
      <c r="H17" s="3"/>
    </row>
    <row r="18" spans="1:8" x14ac:dyDescent="0.25">
      <c r="A18" t="s">
        <v>16</v>
      </c>
      <c r="B18" s="1">
        <f t="shared" ref="B18:G18" si="4">B17/B14</f>
        <v>0.32429245283018865</v>
      </c>
      <c r="C18" s="1"/>
      <c r="D18" s="1"/>
      <c r="E18" s="1"/>
      <c r="F18" s="1"/>
      <c r="G18" s="1">
        <f t="shared" si="4"/>
        <v>0.38354253835425384</v>
      </c>
      <c r="H18" s="3"/>
    </row>
    <row r="19" spans="1:8" x14ac:dyDescent="0.25">
      <c r="H19" s="1"/>
    </row>
    <row r="20" spans="1:8" x14ac:dyDescent="0.25">
      <c r="H20" s="1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Yearly</vt:lpstr>
      <vt:lpstr>Quarterly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2022-01-23T15:52:14Z</dcterms:created>
  <dcterms:modified xsi:type="dcterms:W3CDTF">2022-01-24T03:05:42Z</dcterms:modified>
</cp:coreProperties>
</file>