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CA3F8215-3B45-4E88-9079-01D3C2F1E540}" xr6:coauthVersionLast="47" xr6:coauthVersionMax="47" xr10:uidLastSave="{00000000-0000-0000-0000-000000000000}"/>
  <bookViews>
    <workbookView xWindow="-120" yWindow="-120" windowWidth="20730" windowHeight="11310" xr2:uid="{4D0829B6-20BB-41FD-8207-FA431E393CE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E20" i="1"/>
  <c r="E19" i="1"/>
  <c r="E17" i="1"/>
  <c r="E16" i="1"/>
  <c r="E15" i="1"/>
  <c r="E13" i="1"/>
  <c r="E12" i="1"/>
  <c r="E11" i="1"/>
  <c r="E10" i="1"/>
  <c r="C20" i="1"/>
  <c r="C19" i="1"/>
  <c r="C17" i="1"/>
  <c r="C16" i="1"/>
  <c r="C15" i="1"/>
  <c r="C13" i="1"/>
  <c r="C12" i="1"/>
  <c r="C11" i="1"/>
  <c r="C10" i="1"/>
  <c r="E4" i="1"/>
  <c r="E5" i="1"/>
  <c r="E6" i="1"/>
  <c r="E7" i="1"/>
  <c r="E8" i="1"/>
  <c r="E3" i="1"/>
  <c r="C4" i="1"/>
  <c r="C5" i="1"/>
  <c r="C6" i="1"/>
  <c r="C7" i="1"/>
  <c r="C8" i="1"/>
  <c r="C3" i="1"/>
  <c r="C23" i="1"/>
  <c r="C22" i="1"/>
  <c r="C29" i="1"/>
  <c r="C31" i="1" s="1"/>
  <c r="D31" i="1"/>
  <c r="D29" i="1"/>
  <c r="F9" i="1"/>
  <c r="F14" i="1" s="1"/>
  <c r="F18" i="1" s="1"/>
  <c r="F21" i="1" s="1"/>
  <c r="B25" i="1"/>
  <c r="G29" i="1"/>
  <c r="G31" i="1" s="1"/>
  <c r="B29" i="1"/>
  <c r="B31" i="1" s="1"/>
  <c r="G9" i="1" l="1"/>
  <c r="G14" i="1" s="1"/>
  <c r="G18" i="1" s="1"/>
  <c r="G21" i="1" s="1"/>
  <c r="C9" i="1"/>
  <c r="C14" i="1" s="1"/>
  <c r="C18" i="1" s="1"/>
  <c r="C21" i="1" s="1"/>
  <c r="D9" i="1"/>
  <c r="D14" i="1" s="1"/>
  <c r="D18" i="1" s="1"/>
  <c r="D21" i="1" s="1"/>
  <c r="E9" i="1"/>
  <c r="E14" i="1" s="1"/>
  <c r="E18" i="1" s="1"/>
  <c r="E21" i="1" s="1"/>
  <c r="B9" i="1"/>
  <c r="B14" i="1" s="1"/>
  <c r="B18" i="1" s="1"/>
  <c r="B21" i="1" s="1"/>
</calcChain>
</file>

<file path=xl/sharedStrings.xml><?xml version="1.0" encoding="utf-8"?>
<sst xmlns="http://schemas.openxmlformats.org/spreadsheetml/2006/main" count="42" uniqueCount="37">
  <si>
    <t>全年</t>
    <phoneticPr fontId="2" type="noConversion"/>
  </si>
  <si>
    <t>半年</t>
    <phoneticPr fontId="2" type="noConversion"/>
  </si>
  <si>
    <t>Apr 20 - Mar 21</t>
    <phoneticPr fontId="2" type="noConversion"/>
  </si>
  <si>
    <t>Oct20 - Mar21</t>
    <phoneticPr fontId="2" type="noConversion"/>
  </si>
  <si>
    <t>Apr20 - Sept20</t>
    <phoneticPr fontId="2" type="noConversion"/>
  </si>
  <si>
    <t>Oct19 - Mar20</t>
    <phoneticPr fontId="2" type="noConversion"/>
  </si>
  <si>
    <t>Apr19 - Sept19</t>
    <phoneticPr fontId="2" type="noConversion"/>
  </si>
  <si>
    <t>Apr 19 - Mar 20</t>
    <phoneticPr fontId="2" type="noConversion"/>
  </si>
  <si>
    <t>Apr 18 - Mar 19</t>
    <phoneticPr fontId="2" type="noConversion"/>
  </si>
  <si>
    <t>收入</t>
    <phoneticPr fontId="2" type="noConversion"/>
  </si>
  <si>
    <t>銷售成本</t>
    <phoneticPr fontId="2" type="noConversion"/>
  </si>
  <si>
    <t>毛利</t>
    <phoneticPr fontId="2" type="noConversion"/>
  </si>
  <si>
    <t>其他收入</t>
    <phoneticPr fontId="2" type="noConversion"/>
  </si>
  <si>
    <t>推廣銷售</t>
    <phoneticPr fontId="2" type="noConversion"/>
  </si>
  <si>
    <t>行政費用</t>
    <phoneticPr fontId="2" type="noConversion"/>
  </si>
  <si>
    <t>其他費用</t>
    <phoneticPr fontId="2" type="noConversion"/>
  </si>
  <si>
    <t>經營溢利</t>
    <phoneticPr fontId="2" type="noConversion"/>
  </si>
  <si>
    <t>融資成本</t>
    <phoneticPr fontId="2" type="noConversion"/>
  </si>
  <si>
    <t>合營公司</t>
    <phoneticPr fontId="2" type="noConversion"/>
  </si>
  <si>
    <t>合營減值</t>
    <phoneticPr fontId="2" type="noConversion"/>
  </si>
  <si>
    <t>稅前溢利</t>
    <phoneticPr fontId="2" type="noConversion"/>
  </si>
  <si>
    <t>稅</t>
    <phoneticPr fontId="2" type="noConversion"/>
  </si>
  <si>
    <t>少數權益</t>
    <phoneticPr fontId="2" type="noConversion"/>
  </si>
  <si>
    <t>純利</t>
    <phoneticPr fontId="2" type="noConversion"/>
  </si>
  <si>
    <t>每股盈利</t>
    <phoneticPr fontId="2" type="noConversion"/>
  </si>
  <si>
    <t>現金</t>
    <phoneticPr fontId="2" type="noConversion"/>
  </si>
  <si>
    <t>貸款</t>
    <phoneticPr fontId="2" type="noConversion"/>
  </si>
  <si>
    <t>股本</t>
    <phoneticPr fontId="2" type="noConversion"/>
  </si>
  <si>
    <t>負債比率(%)</t>
    <phoneticPr fontId="2" type="noConversion"/>
  </si>
  <si>
    <t>淨現金</t>
    <phoneticPr fontId="2" type="noConversion"/>
  </si>
  <si>
    <t>中國</t>
    <phoneticPr fontId="2" type="noConversion"/>
  </si>
  <si>
    <t>香港</t>
    <phoneticPr fontId="2" type="noConversion"/>
  </si>
  <si>
    <t>澳紐</t>
    <phoneticPr fontId="2" type="noConversion"/>
  </si>
  <si>
    <t>新加坡</t>
    <phoneticPr fontId="2" type="noConversion"/>
  </si>
  <si>
    <t>補助</t>
    <phoneticPr fontId="2" type="noConversion"/>
  </si>
  <si>
    <t>租金減免山</t>
    <phoneticPr fontId="2" type="noConversion"/>
  </si>
  <si>
    <t>股息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</si>
</sst>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0"/>
    <numFmt numFmtId="178" formatCode="#,##0.000_);[Red]\(#,##0.000\)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rgb="FFFFFF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9" fontId="0" fillId="0" borderId="0" xfId="1" applyFont="1">
      <alignment vertical="center"/>
    </xf>
    <xf numFmtId="0" fontId="3" fillId="0" borderId="0" xfId="0" applyFont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38" fontId="0" fillId="2" borderId="0" xfId="0" applyNumberFormat="1" applyFill="1">
      <alignment vertical="center"/>
    </xf>
    <xf numFmtId="38" fontId="0" fillId="0" borderId="0" xfId="0" applyNumberFormat="1" applyFill="1">
      <alignment vertical="center"/>
    </xf>
    <xf numFmtId="38" fontId="0" fillId="0" borderId="1" xfId="0" applyNumberFormat="1" applyFill="1" applyBorder="1">
      <alignment vertical="center"/>
    </xf>
    <xf numFmtId="0" fontId="5" fillId="2" borderId="0" xfId="0" applyFont="1" applyFill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CA3-89DD-4295-A00C-404C443DAA94}">
  <dimension ref="A1:H32"/>
  <sheetViews>
    <sheetView tabSelected="1" zoomScale="115" zoomScaleNormal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9" sqref="C9:F9"/>
    </sheetView>
  </sheetViews>
  <sheetFormatPr defaultRowHeight="16.5" x14ac:dyDescent="0.25"/>
  <cols>
    <col min="2" max="4" width="14.75" bestFit="1" customWidth="1"/>
    <col min="5" max="5" width="14.75" customWidth="1"/>
    <col min="6" max="6" width="13.875" customWidth="1"/>
    <col min="7" max="8" width="14.75" bestFit="1" customWidth="1"/>
  </cols>
  <sheetData>
    <row r="1" spans="1:8" x14ac:dyDescent="0.25">
      <c r="B1" t="s">
        <v>0</v>
      </c>
      <c r="C1" t="s">
        <v>1</v>
      </c>
      <c r="D1" t="s">
        <v>1</v>
      </c>
      <c r="E1" t="s">
        <v>1</v>
      </c>
      <c r="F1" t="s">
        <v>1</v>
      </c>
      <c r="G1" t="s">
        <v>0</v>
      </c>
      <c r="H1" t="s">
        <v>0</v>
      </c>
    </row>
    <row r="2" spans="1:8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8" x14ac:dyDescent="0.25">
      <c r="A3" t="s">
        <v>9</v>
      </c>
      <c r="B3" s="2">
        <v>7519.817</v>
      </c>
      <c r="C3" s="2">
        <f>B3-D3</f>
        <v>3109.5720000000001</v>
      </c>
      <c r="D3" s="2">
        <v>4410.2449999999999</v>
      </c>
      <c r="E3" s="2">
        <f>G3-F3</f>
        <v>2548.1559999999999</v>
      </c>
      <c r="F3" s="2">
        <v>4684.4849999999997</v>
      </c>
      <c r="G3" s="2">
        <v>7232.6409999999996</v>
      </c>
    </row>
    <row r="4" spans="1:8" x14ac:dyDescent="0.25">
      <c r="A4" s="5" t="s">
        <v>30</v>
      </c>
      <c r="B4" s="6">
        <v>5008</v>
      </c>
      <c r="C4" s="6">
        <f t="shared" ref="C4:C8" si="0">B4-D4</f>
        <v>1872.3519999999999</v>
      </c>
      <c r="D4" s="6">
        <v>3135.6480000000001</v>
      </c>
      <c r="E4" s="6">
        <f>G4-F4</f>
        <v>1259.7760000000003</v>
      </c>
      <c r="F4" s="6">
        <v>3243.7260000000001</v>
      </c>
      <c r="G4" s="6">
        <v>4503.5020000000004</v>
      </c>
    </row>
    <row r="5" spans="1:8" x14ac:dyDescent="0.25">
      <c r="A5" s="7" t="s">
        <v>31</v>
      </c>
      <c r="B5" s="6">
        <v>1865.45</v>
      </c>
      <c r="C5" s="6">
        <f t="shared" si="0"/>
        <v>888.19600000000003</v>
      </c>
      <c r="D5" s="6">
        <v>977.25400000000002</v>
      </c>
      <c r="E5" s="6">
        <f>G5-F5</f>
        <v>971.07399999999984</v>
      </c>
      <c r="F5" s="6">
        <v>1137.1020000000001</v>
      </c>
      <c r="G5" s="6">
        <v>2108.1759999999999</v>
      </c>
    </row>
    <row r="6" spans="1:8" x14ac:dyDescent="0.25">
      <c r="A6" s="7" t="s">
        <v>32</v>
      </c>
      <c r="B6" s="6">
        <v>528.02200000000005</v>
      </c>
      <c r="C6" s="6">
        <f t="shared" si="0"/>
        <v>290.71200000000005</v>
      </c>
      <c r="D6" s="6">
        <v>237.31</v>
      </c>
      <c r="E6" s="6">
        <f>G6-F6</f>
        <v>254.553</v>
      </c>
      <c r="F6" s="6">
        <v>247.76900000000001</v>
      </c>
      <c r="G6" s="6">
        <v>502.322</v>
      </c>
    </row>
    <row r="7" spans="1:8" x14ac:dyDescent="0.25">
      <c r="A7" s="7" t="s">
        <v>33</v>
      </c>
      <c r="B7" s="6">
        <v>118.343</v>
      </c>
      <c r="C7" s="6">
        <f t="shared" si="0"/>
        <v>58.31</v>
      </c>
      <c r="D7" s="6">
        <v>60.033000000000001</v>
      </c>
      <c r="E7" s="6">
        <f>G7-F7</f>
        <v>62.753000000000007</v>
      </c>
      <c r="F7" s="6">
        <v>55.887999999999998</v>
      </c>
      <c r="G7" s="6">
        <v>118.64100000000001</v>
      </c>
    </row>
    <row r="8" spans="1:8" x14ac:dyDescent="0.25">
      <c r="A8" s="1" t="s">
        <v>10</v>
      </c>
      <c r="B8" s="3">
        <v>-3565.4119999999998</v>
      </c>
      <c r="C8" s="3">
        <f t="shared" si="0"/>
        <v>-1564.8379999999997</v>
      </c>
      <c r="D8" s="3">
        <v>-2000.5740000000001</v>
      </c>
      <c r="E8" s="3">
        <f>G8-F8</f>
        <v>-1252.9690000000001</v>
      </c>
      <c r="F8" s="3">
        <v>-2128.181</v>
      </c>
      <c r="G8" s="3">
        <v>-3381.15</v>
      </c>
    </row>
    <row r="9" spans="1:8" x14ac:dyDescent="0.25">
      <c r="A9" t="s">
        <v>11</v>
      </c>
      <c r="B9" s="2">
        <f>B3+B8</f>
        <v>3954.4050000000002</v>
      </c>
      <c r="C9" s="2">
        <f t="shared" ref="C9:F9" si="1">C3+C8</f>
        <v>1544.7340000000004</v>
      </c>
      <c r="D9" s="2">
        <f t="shared" si="1"/>
        <v>2409.6709999999998</v>
      </c>
      <c r="E9" s="2">
        <f t="shared" si="1"/>
        <v>1295.1869999999999</v>
      </c>
      <c r="F9" s="2">
        <f t="shared" si="1"/>
        <v>2556.3039999999996</v>
      </c>
      <c r="G9" s="2">
        <f>G3+G8</f>
        <v>3851.4909999999995</v>
      </c>
    </row>
    <row r="10" spans="1:8" x14ac:dyDescent="0.25">
      <c r="A10" s="8" t="s">
        <v>12</v>
      </c>
      <c r="B10" s="9">
        <v>121.8</v>
      </c>
      <c r="C10" s="9">
        <f>B10-D10</f>
        <v>67.424000000000007</v>
      </c>
      <c r="D10" s="9">
        <v>54.375999999999998</v>
      </c>
      <c r="E10" s="9">
        <f>G10-F10</f>
        <v>23.137</v>
      </c>
      <c r="F10" s="9">
        <v>20.643000000000001</v>
      </c>
      <c r="G10" s="9">
        <v>43.78</v>
      </c>
    </row>
    <row r="11" spans="1:8" x14ac:dyDescent="0.25">
      <c r="A11" t="s">
        <v>13</v>
      </c>
      <c r="B11" s="2">
        <v>-2114.5300000000002</v>
      </c>
      <c r="C11" s="10">
        <f>B11-D11</f>
        <v>-1108.0960000000002</v>
      </c>
      <c r="D11" s="2">
        <v>-1006.434</v>
      </c>
      <c r="E11" s="2">
        <f>G11-F11</f>
        <v>-814.1869999999999</v>
      </c>
      <c r="F11" s="2">
        <v>-1298.27</v>
      </c>
      <c r="G11" s="2">
        <v>-2112.4569999999999</v>
      </c>
    </row>
    <row r="12" spans="1:8" x14ac:dyDescent="0.25">
      <c r="A12" t="s">
        <v>14</v>
      </c>
      <c r="B12" s="2">
        <v>-723.00300000000004</v>
      </c>
      <c r="C12" s="10">
        <f>B12-D12</f>
        <v>-371.85100000000006</v>
      </c>
      <c r="D12" s="2">
        <v>-351.15199999999999</v>
      </c>
      <c r="E12" s="2">
        <f>G12-F12</f>
        <v>-341.06400000000002</v>
      </c>
      <c r="F12" s="2">
        <v>-375.81599999999997</v>
      </c>
      <c r="G12" s="2">
        <v>-716.88</v>
      </c>
    </row>
    <row r="13" spans="1:8" x14ac:dyDescent="0.25">
      <c r="A13" s="1" t="s">
        <v>15</v>
      </c>
      <c r="B13" s="3">
        <v>-395.20100000000002</v>
      </c>
      <c r="C13" s="11">
        <f>B13-D13</f>
        <v>-217.84000000000003</v>
      </c>
      <c r="D13" s="3">
        <v>-177.36099999999999</v>
      </c>
      <c r="E13" s="3">
        <f>G13-F13</f>
        <v>-177.29299999999998</v>
      </c>
      <c r="F13" s="3">
        <v>-181.208</v>
      </c>
      <c r="G13" s="3">
        <v>-358.50099999999998</v>
      </c>
    </row>
    <row r="14" spans="1:8" x14ac:dyDescent="0.25">
      <c r="A14" t="s">
        <v>16</v>
      </c>
      <c r="B14" s="2">
        <f>B9+B10+B11+B12+B13</f>
        <v>843.471</v>
      </c>
      <c r="C14" s="10">
        <f>C9+C10+C11+C12+C13</f>
        <v>-85.628999999999962</v>
      </c>
      <c r="D14" s="2">
        <f>D9+D10+D11+D12+D13</f>
        <v>929.1</v>
      </c>
      <c r="E14" s="2">
        <f t="shared" ref="E14:F14" si="2">E9+E10+E11+E12+E13</f>
        <v>-14.220000000000056</v>
      </c>
      <c r="F14" s="2">
        <f t="shared" si="2"/>
        <v>721.65299999999968</v>
      </c>
      <c r="G14" s="2">
        <f>G9+G10+G11+G12+G13</f>
        <v>707.43299999999977</v>
      </c>
    </row>
    <row r="15" spans="1:8" x14ac:dyDescent="0.25">
      <c r="A15" t="s">
        <v>17</v>
      </c>
      <c r="B15" s="2">
        <v>-11.77</v>
      </c>
      <c r="C15" s="10">
        <f>B15-D15</f>
        <v>-5.9279999999999999</v>
      </c>
      <c r="D15" s="2">
        <v>-5.8419999999999996</v>
      </c>
      <c r="E15" s="2">
        <f>G15-F15</f>
        <v>-6.1060000000000008</v>
      </c>
      <c r="F15" s="2">
        <v>-4.8259999999999996</v>
      </c>
      <c r="G15" s="2">
        <v>-10.932</v>
      </c>
    </row>
    <row r="16" spans="1:8" x14ac:dyDescent="0.25">
      <c r="A16" t="s">
        <v>18</v>
      </c>
      <c r="B16" s="2">
        <v>-22.242000000000001</v>
      </c>
      <c r="C16" s="10">
        <f>B16-D16</f>
        <v>-14.957000000000001</v>
      </c>
      <c r="D16" s="2">
        <v>-7.2850000000000001</v>
      </c>
      <c r="E16" s="2">
        <f>G16-F16</f>
        <v>-13.567</v>
      </c>
      <c r="F16" s="2">
        <v>-3.8660000000000001</v>
      </c>
      <c r="G16" s="2">
        <v>-17.433</v>
      </c>
    </row>
    <row r="17" spans="1:7" x14ac:dyDescent="0.25">
      <c r="A17" s="1" t="s">
        <v>19</v>
      </c>
      <c r="B17" s="3">
        <v>-42.8</v>
      </c>
      <c r="C17" s="11">
        <f>B17-D17</f>
        <v>-42.8</v>
      </c>
      <c r="D17" s="3">
        <v>0</v>
      </c>
      <c r="E17" s="3">
        <f>G17-F17</f>
        <v>0</v>
      </c>
      <c r="F17" s="3">
        <v>0</v>
      </c>
      <c r="G17" s="3">
        <v>0</v>
      </c>
    </row>
    <row r="18" spans="1:7" x14ac:dyDescent="0.25">
      <c r="A18" t="s">
        <v>20</v>
      </c>
      <c r="B18" s="2">
        <f>B14+B15+B16+B17</f>
        <v>766.65900000000011</v>
      </c>
      <c r="C18" s="10">
        <f>C14+C15+C16+C17</f>
        <v>-149.31399999999996</v>
      </c>
      <c r="D18" s="2">
        <f>D14+D15+D16+D17</f>
        <v>915.97300000000007</v>
      </c>
      <c r="E18" s="2">
        <f t="shared" ref="E18:F18" si="3">E14+E15+E16+E17</f>
        <v>-33.893000000000058</v>
      </c>
      <c r="F18" s="2">
        <f t="shared" si="3"/>
        <v>712.96099999999967</v>
      </c>
      <c r="G18" s="2">
        <f>G14+G15+G16+G17</f>
        <v>679.06799999999976</v>
      </c>
    </row>
    <row r="19" spans="1:7" x14ac:dyDescent="0.25">
      <c r="A19" t="s">
        <v>21</v>
      </c>
      <c r="B19" s="2">
        <v>-177.15100000000001</v>
      </c>
      <c r="C19" s="10">
        <f>B19-D19</f>
        <v>39.262</v>
      </c>
      <c r="D19" s="2">
        <v>-216.41300000000001</v>
      </c>
      <c r="E19" s="2">
        <f>G19-F19</f>
        <v>43.963999999999999</v>
      </c>
      <c r="F19" s="2">
        <v>-153.441</v>
      </c>
      <c r="G19" s="2">
        <v>-109.477</v>
      </c>
    </row>
    <row r="20" spans="1:7" x14ac:dyDescent="0.25">
      <c r="A20" s="1" t="s">
        <v>22</v>
      </c>
      <c r="B20" s="3">
        <v>-41.161999999999999</v>
      </c>
      <c r="C20" s="11">
        <f>B20-D20</f>
        <v>-13.506999999999998</v>
      </c>
      <c r="D20" s="3">
        <v>-27.655000000000001</v>
      </c>
      <c r="E20" s="3">
        <f>G20-F20</f>
        <v>-7.402000000000001</v>
      </c>
      <c r="F20" s="3">
        <v>-26.311</v>
      </c>
      <c r="G20" s="3">
        <v>-33.713000000000001</v>
      </c>
    </row>
    <row r="21" spans="1:7" x14ac:dyDescent="0.25">
      <c r="A21" t="s">
        <v>23</v>
      </c>
      <c r="B21" s="2">
        <f>B18+B19+B20</f>
        <v>548.346</v>
      </c>
      <c r="C21" s="2">
        <f>C18+C19+C20</f>
        <v>-123.55899999999997</v>
      </c>
      <c r="D21" s="2">
        <f>D18+D19+D20</f>
        <v>671.90500000000009</v>
      </c>
      <c r="E21" s="2">
        <f t="shared" ref="E21:F21" si="4">E18+E19+E20</f>
        <v>2.6689999999999401</v>
      </c>
      <c r="F21" s="2">
        <f t="shared" si="4"/>
        <v>533.20899999999961</v>
      </c>
      <c r="G21" s="2">
        <f>G18+G19+G20</f>
        <v>535.87799999999982</v>
      </c>
    </row>
    <row r="22" spans="1:7" x14ac:dyDescent="0.25">
      <c r="A22" s="8" t="s">
        <v>34</v>
      </c>
      <c r="B22" s="9">
        <v>235.38200000000001</v>
      </c>
      <c r="C22" s="9">
        <f>B22-D22</f>
        <v>98.988</v>
      </c>
      <c r="D22" s="9">
        <v>136.39400000000001</v>
      </c>
      <c r="E22" s="9"/>
      <c r="F22" s="12"/>
      <c r="G22" s="9">
        <v>23.099</v>
      </c>
    </row>
    <row r="23" spans="1:7" x14ac:dyDescent="0.25">
      <c r="A23" s="8" t="s">
        <v>35</v>
      </c>
      <c r="B23" s="9">
        <v>25.437999999999999</v>
      </c>
      <c r="C23" s="9">
        <f>B23-D23</f>
        <v>11.731999999999999</v>
      </c>
      <c r="D23" s="9">
        <v>13.706</v>
      </c>
      <c r="E23" s="9"/>
      <c r="F23" s="12"/>
      <c r="G23" s="9">
        <v>0</v>
      </c>
    </row>
    <row r="24" spans="1:7" x14ac:dyDescent="0.25">
      <c r="A24" t="s">
        <v>24</v>
      </c>
      <c r="B24" s="13">
        <v>0.51</v>
      </c>
      <c r="C24" s="14">
        <f>B24-D24</f>
        <v>-0.11599999999999999</v>
      </c>
      <c r="D24" s="14">
        <v>0.626</v>
      </c>
      <c r="E24">
        <f>G24-F24</f>
        <v>3.0000000000000027E-3</v>
      </c>
      <c r="F24">
        <v>0.496</v>
      </c>
      <c r="G24">
        <v>0.499</v>
      </c>
    </row>
    <row r="25" spans="1:7" x14ac:dyDescent="0.25">
      <c r="A25" t="s">
        <v>36</v>
      </c>
      <c r="B25">
        <f>C25+D25</f>
        <v>0.32799999999999996</v>
      </c>
      <c r="C25">
        <v>0.28999999999999998</v>
      </c>
      <c r="D25">
        <v>3.7999999999999999E-2</v>
      </c>
      <c r="E25">
        <v>0.28399999999999997</v>
      </c>
      <c r="F25">
        <v>3.7999999999999999E-2</v>
      </c>
      <c r="G25">
        <v>0.32200000000000001</v>
      </c>
    </row>
    <row r="27" spans="1:7" x14ac:dyDescent="0.25">
      <c r="A27" t="s">
        <v>25</v>
      </c>
      <c r="B27" s="2">
        <v>970.52200000000005</v>
      </c>
      <c r="C27" s="2">
        <v>970.52200000000005</v>
      </c>
      <c r="D27" s="2">
        <v>647.97699999999998</v>
      </c>
      <c r="E27" s="2"/>
      <c r="G27" s="2">
        <v>848.27499999999998</v>
      </c>
    </row>
    <row r="28" spans="1:7" x14ac:dyDescent="0.25">
      <c r="A28" t="s">
        <v>26</v>
      </c>
      <c r="B28" s="2">
        <v>130.30600000000001</v>
      </c>
      <c r="C28" s="2">
        <v>130.30600000000001</v>
      </c>
      <c r="D28" s="2">
        <v>36.911999999999999</v>
      </c>
      <c r="E28" s="2"/>
      <c r="G28" s="2">
        <v>241.42400000000001</v>
      </c>
    </row>
    <row r="29" spans="1:7" x14ac:dyDescent="0.25">
      <c r="A29" t="s">
        <v>29</v>
      </c>
      <c r="B29" s="2">
        <f>B27-B28</f>
        <v>840.21600000000001</v>
      </c>
      <c r="C29" s="2">
        <f>C27-C28</f>
        <v>840.21600000000001</v>
      </c>
      <c r="D29" s="2">
        <f>D27-D28</f>
        <v>611.06499999999994</v>
      </c>
      <c r="E29" s="2"/>
      <c r="G29" s="2">
        <f>G27-G28</f>
        <v>606.851</v>
      </c>
    </row>
    <row r="30" spans="1:7" x14ac:dyDescent="0.25">
      <c r="A30" t="s">
        <v>27</v>
      </c>
      <c r="B30" s="2">
        <v>3616.0529999999999</v>
      </c>
      <c r="C30" s="2">
        <v>3616.0529999999999</v>
      </c>
      <c r="D30" s="2">
        <v>3644.5880000000002</v>
      </c>
      <c r="E30" s="2"/>
      <c r="G30" s="2">
        <v>3128.39</v>
      </c>
    </row>
    <row r="31" spans="1:7" x14ac:dyDescent="0.25">
      <c r="A31" t="s">
        <v>28</v>
      </c>
      <c r="B31" s="4">
        <f>-B29/B30</f>
        <v>-0.23235721379083771</v>
      </c>
      <c r="C31" s="4">
        <f>-C29/C30</f>
        <v>-0.23235721379083771</v>
      </c>
      <c r="D31" s="4">
        <f>-D29/D30</f>
        <v>-0.16766367007738595</v>
      </c>
      <c r="E31" s="4"/>
      <c r="G31" s="4">
        <f>-G29/G30</f>
        <v>-0.19398188844741227</v>
      </c>
    </row>
    <row r="32" spans="1:7" x14ac:dyDescent="0.25">
      <c r="D32" s="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2021-06-17T16:33:03Z</dcterms:created>
  <dcterms:modified xsi:type="dcterms:W3CDTF">2021-06-17T20:22:52Z</dcterms:modified>
</cp:coreProperties>
</file>