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8_{A53D8D31-2620-4C70-88D2-A0DEBC53B91C}" xr6:coauthVersionLast="47" xr6:coauthVersionMax="47" xr10:uidLastSave="{00000000-0000-0000-0000-000000000000}"/>
  <bookViews>
    <workbookView xWindow="19080" yWindow="-120" windowWidth="19440" windowHeight="10320" xr2:uid="{DE9A3D34-3AD8-4AFA-8098-F5103FCB3376}"/>
  </bookViews>
  <sheets>
    <sheet name="Hong Kong Bank" sheetId="1" r:id="rId1"/>
    <sheet name="Hang Seng" sheetId="2" r:id="rId2"/>
    <sheet name="BOCH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" l="1"/>
  <c r="G14" i="3" s="1"/>
  <c r="G18" i="3" s="1"/>
  <c r="G6" i="3"/>
  <c r="J5" i="3" s="1"/>
  <c r="G7" i="3"/>
  <c r="G19" i="3"/>
  <c r="J10" i="3"/>
  <c r="G15" i="3"/>
  <c r="J6" i="3"/>
  <c r="G9" i="2"/>
  <c r="J8" i="2" s="1"/>
  <c r="G6" i="2"/>
  <c r="G14" i="2" s="1"/>
  <c r="G18" i="2"/>
  <c r="J9" i="2"/>
  <c r="J5" i="2"/>
  <c r="J4" i="2"/>
  <c r="J9" i="1"/>
  <c r="G10" i="1"/>
  <c r="J10" i="1"/>
  <c r="J6" i="1"/>
  <c r="J5" i="1"/>
  <c r="G19" i="1"/>
  <c r="G15" i="1"/>
  <c r="J9" i="3" l="1"/>
  <c r="G16" i="3"/>
  <c r="G20" i="3"/>
  <c r="G13" i="2"/>
  <c r="G14" i="1"/>
  <c r="G18" i="1" s="1"/>
  <c r="G20" i="1"/>
  <c r="G17" i="2" l="1"/>
  <c r="G19" i="2" s="1"/>
  <c r="G15" i="2"/>
  <c r="G16" i="1"/>
</calcChain>
</file>

<file path=xl/sharedStrings.xml><?xml version="1.0" encoding="utf-8"?>
<sst xmlns="http://schemas.openxmlformats.org/spreadsheetml/2006/main" count="54" uniqueCount="20">
  <si>
    <t>貨款</t>
    <phoneticPr fontId="2" type="noConversion"/>
  </si>
  <si>
    <t xml:space="preserve">    當中：個人</t>
    <phoneticPr fontId="2" type="noConversion"/>
  </si>
  <si>
    <t>　　　　當中：按揭</t>
    <phoneticPr fontId="2" type="noConversion"/>
  </si>
  <si>
    <t>存款</t>
    <phoneticPr fontId="2" type="noConversion"/>
  </si>
  <si>
    <t>　　　　　當中：1個月以下</t>
    <phoneticPr fontId="2" type="noConversion"/>
  </si>
  <si>
    <t>按揭收多</t>
    <phoneticPr fontId="2" type="noConversion"/>
  </si>
  <si>
    <t>存款畀多</t>
    <phoneticPr fontId="2" type="noConversion"/>
  </si>
  <si>
    <t>全部貸款收多</t>
    <phoneticPr fontId="2" type="noConversion"/>
  </si>
  <si>
    <t>Billion HKD</t>
    <phoneticPr fontId="2" type="noConversion"/>
  </si>
  <si>
    <t>Hong Kong Bank</t>
    <phoneticPr fontId="2" type="noConversion"/>
  </si>
  <si>
    <t>夾埋</t>
    <phoneticPr fontId="2" type="noConversion"/>
  </si>
  <si>
    <t>加息</t>
    <phoneticPr fontId="2" type="noConversion"/>
  </si>
  <si>
    <t>個人貸款佔總貨款</t>
    <phoneticPr fontId="2" type="noConversion"/>
  </si>
  <si>
    <t>按揭佔總貸款</t>
    <phoneticPr fontId="2" type="noConversion"/>
  </si>
  <si>
    <t>Loan to Deposit 貸存比率</t>
    <phoneticPr fontId="2" type="noConversion"/>
  </si>
  <si>
    <t>Hang Seng</t>
    <phoneticPr fontId="2" type="noConversion"/>
  </si>
  <si>
    <t xml:space="preserve">           當中：儲蓄及往來</t>
    <phoneticPr fontId="2" type="noConversion"/>
  </si>
  <si>
    <t>儲蓄及往來　佔總存款比例</t>
    <phoneticPr fontId="2" type="noConversion"/>
  </si>
  <si>
    <t>1個月內到期 佔總存款比例</t>
    <phoneticPr fontId="2" type="noConversion"/>
  </si>
  <si>
    <t>中銀香港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</si>
</sst>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.0_);[Red]\(#,##0.0\)"/>
    <numFmt numFmtId="179" formatCode="0.000%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0" borderId="0" xfId="1" applyFont="1">
      <alignment vertical="center"/>
    </xf>
    <xf numFmtId="179" fontId="0" fillId="0" borderId="0" xfId="1" applyNumberFormat="1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9" fontId="0" fillId="0" borderId="0" xfId="1" applyNumberFormat="1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9392B-9CB8-4F8D-A477-CF684A88CF99}">
  <dimension ref="F4:J20"/>
  <sheetViews>
    <sheetView tabSelected="1" topLeftCell="A3" zoomScaleNormal="100" workbookViewId="0">
      <selection activeCell="D15" sqref="D15"/>
    </sheetView>
  </sheetViews>
  <sheetFormatPr defaultRowHeight="16.5" x14ac:dyDescent="0.25"/>
  <cols>
    <col min="6" max="6" width="28.25" bestFit="1" customWidth="1"/>
    <col min="7" max="7" width="11.5" bestFit="1" customWidth="1"/>
    <col min="9" max="9" width="31.625" bestFit="1" customWidth="1"/>
  </cols>
  <sheetData>
    <row r="4" spans="6:10" x14ac:dyDescent="0.25">
      <c r="F4" t="s">
        <v>9</v>
      </c>
      <c r="G4" t="s">
        <v>8</v>
      </c>
    </row>
    <row r="5" spans="6:10" x14ac:dyDescent="0.25">
      <c r="F5" t="s">
        <v>0</v>
      </c>
      <c r="G5" s="1">
        <v>3898</v>
      </c>
      <c r="I5" t="s">
        <v>12</v>
      </c>
      <c r="J5" s="7">
        <f>G6/G5</f>
        <v>0.39507439712673165</v>
      </c>
    </row>
    <row r="6" spans="6:10" x14ac:dyDescent="0.25">
      <c r="F6" t="s">
        <v>1</v>
      </c>
      <c r="G6" s="1">
        <v>1540</v>
      </c>
      <c r="I6" t="s">
        <v>13</v>
      </c>
      <c r="J6" s="3">
        <f>G7/G5</f>
        <v>0.30220625962031811</v>
      </c>
    </row>
    <row r="7" spans="6:10" x14ac:dyDescent="0.25">
      <c r="F7" t="s">
        <v>2</v>
      </c>
      <c r="G7" s="1">
        <v>1178</v>
      </c>
    </row>
    <row r="8" spans="6:10" x14ac:dyDescent="0.25">
      <c r="G8" s="1"/>
    </row>
    <row r="9" spans="6:10" x14ac:dyDescent="0.25">
      <c r="F9" t="s">
        <v>3</v>
      </c>
      <c r="G9" s="1">
        <v>6113</v>
      </c>
      <c r="I9" t="s">
        <v>18</v>
      </c>
      <c r="J9" s="3">
        <f>G10/G9</f>
        <v>0.9</v>
      </c>
    </row>
    <row r="10" spans="6:10" x14ac:dyDescent="0.25">
      <c r="F10" t="s">
        <v>4</v>
      </c>
      <c r="G10" s="1">
        <f>G9*0.9</f>
        <v>5501.7</v>
      </c>
      <c r="I10" t="s">
        <v>14</v>
      </c>
      <c r="J10" s="3">
        <f>G5/G9</f>
        <v>0.63765745133322427</v>
      </c>
    </row>
    <row r="11" spans="6:10" x14ac:dyDescent="0.25">
      <c r="G11" s="3"/>
    </row>
    <row r="12" spans="6:10" x14ac:dyDescent="0.25">
      <c r="F12" t="s">
        <v>11</v>
      </c>
      <c r="G12" s="4">
        <v>1.25E-3</v>
      </c>
    </row>
    <row r="13" spans="6:10" x14ac:dyDescent="0.25">
      <c r="G13" s="1"/>
    </row>
    <row r="14" spans="6:10" x14ac:dyDescent="0.25">
      <c r="F14" t="s">
        <v>6</v>
      </c>
      <c r="G14" s="1">
        <f>G10*G12</f>
        <v>6.8771249999999995</v>
      </c>
    </row>
    <row r="15" spans="6:10" x14ac:dyDescent="0.25">
      <c r="F15" s="5" t="s">
        <v>5</v>
      </c>
      <c r="G15" s="6">
        <f>G7*G12</f>
        <v>1.4724999999999999</v>
      </c>
    </row>
    <row r="16" spans="6:10" x14ac:dyDescent="0.25">
      <c r="F16" t="s">
        <v>10</v>
      </c>
      <c r="G16" s="2">
        <f>G15-G14</f>
        <v>-5.4046249999999993</v>
      </c>
    </row>
    <row r="17" spans="6:7" x14ac:dyDescent="0.25">
      <c r="G17" s="1"/>
    </row>
    <row r="18" spans="6:7" x14ac:dyDescent="0.25">
      <c r="F18" t="s">
        <v>6</v>
      </c>
      <c r="G18" s="1">
        <f>G14</f>
        <v>6.8771249999999995</v>
      </c>
    </row>
    <row r="19" spans="6:7" x14ac:dyDescent="0.25">
      <c r="F19" s="5" t="s">
        <v>7</v>
      </c>
      <c r="G19" s="6">
        <f>G5*G12</f>
        <v>4.8725000000000005</v>
      </c>
    </row>
    <row r="20" spans="6:7" x14ac:dyDescent="0.25">
      <c r="F20" t="s">
        <v>10</v>
      </c>
      <c r="G20" s="2">
        <f>G19-G18</f>
        <v>-2.004624999999999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D121E-8C2E-40DB-95AF-0513ABA92692}">
  <dimension ref="F3:J19"/>
  <sheetViews>
    <sheetView topLeftCell="A5" workbookViewId="0">
      <selection activeCell="D10" sqref="D10"/>
    </sheetView>
  </sheetViews>
  <sheetFormatPr defaultRowHeight="16.5" x14ac:dyDescent="0.25"/>
  <cols>
    <col min="6" max="6" width="28.25" bestFit="1" customWidth="1"/>
    <col min="7" max="7" width="11.5" bestFit="1" customWidth="1"/>
    <col min="9" max="9" width="31.625" bestFit="1" customWidth="1"/>
    <col min="10" max="10" width="6.125" bestFit="1" customWidth="1"/>
  </cols>
  <sheetData>
    <row r="3" spans="6:10" x14ac:dyDescent="0.25">
      <c r="F3" t="s">
        <v>15</v>
      </c>
      <c r="G3" t="s">
        <v>8</v>
      </c>
    </row>
    <row r="4" spans="6:10" x14ac:dyDescent="0.25">
      <c r="F4" t="s">
        <v>0</v>
      </c>
      <c r="G4" s="1">
        <v>992</v>
      </c>
      <c r="I4" t="s">
        <v>12</v>
      </c>
      <c r="J4" s="7">
        <f>G5/G4</f>
        <v>0.34475806451612906</v>
      </c>
    </row>
    <row r="5" spans="6:10" x14ac:dyDescent="0.25">
      <c r="F5" t="s">
        <v>1</v>
      </c>
      <c r="G5" s="1">
        <v>342</v>
      </c>
      <c r="I5" t="s">
        <v>13</v>
      </c>
      <c r="J5" s="3">
        <f>G6/G4</f>
        <v>0.28629032258064518</v>
      </c>
    </row>
    <row r="6" spans="6:10" x14ac:dyDescent="0.25">
      <c r="F6" t="s">
        <v>2</v>
      </c>
      <c r="G6" s="1">
        <f>38+246</f>
        <v>284</v>
      </c>
    </row>
    <row r="7" spans="6:10" x14ac:dyDescent="0.25">
      <c r="G7" s="1"/>
    </row>
    <row r="8" spans="6:10" x14ac:dyDescent="0.25">
      <c r="F8" t="s">
        <v>3</v>
      </c>
      <c r="G8" s="1">
        <v>1228</v>
      </c>
      <c r="I8" t="s">
        <v>17</v>
      </c>
      <c r="J8" s="3">
        <f>G9/G8</f>
        <v>0.78908794788273617</v>
      </c>
    </row>
    <row r="9" spans="6:10" x14ac:dyDescent="0.25">
      <c r="F9" t="s">
        <v>16</v>
      </c>
      <c r="G9" s="1">
        <f>141+828</f>
        <v>969</v>
      </c>
      <c r="I9" t="s">
        <v>14</v>
      </c>
      <c r="J9" s="3">
        <f>G4/G8</f>
        <v>0.80781758957654726</v>
      </c>
    </row>
    <row r="10" spans="6:10" x14ac:dyDescent="0.25">
      <c r="G10" s="3"/>
    </row>
    <row r="11" spans="6:10" x14ac:dyDescent="0.25">
      <c r="F11" t="s">
        <v>11</v>
      </c>
      <c r="G11" s="4">
        <v>1.25E-3</v>
      </c>
    </row>
    <row r="12" spans="6:10" x14ac:dyDescent="0.25">
      <c r="G12" s="1"/>
    </row>
    <row r="13" spans="6:10" x14ac:dyDescent="0.25">
      <c r="F13" t="s">
        <v>6</v>
      </c>
      <c r="G13" s="1">
        <f>G9*G11</f>
        <v>1.2112499999999999</v>
      </c>
    </row>
    <row r="14" spans="6:10" x14ac:dyDescent="0.25">
      <c r="F14" s="5" t="s">
        <v>5</v>
      </c>
      <c r="G14" s="6">
        <f>G6*G11</f>
        <v>0.35499999999999998</v>
      </c>
    </row>
    <row r="15" spans="6:10" x14ac:dyDescent="0.25">
      <c r="F15" t="s">
        <v>10</v>
      </c>
      <c r="G15" s="2">
        <f>G14-G13</f>
        <v>-0.85624999999999996</v>
      </c>
    </row>
    <row r="16" spans="6:10" x14ac:dyDescent="0.25">
      <c r="G16" s="1"/>
    </row>
    <row r="17" spans="6:7" x14ac:dyDescent="0.25">
      <c r="F17" t="s">
        <v>6</v>
      </c>
      <c r="G17" s="1">
        <f>G13</f>
        <v>1.2112499999999999</v>
      </c>
    </row>
    <row r="18" spans="6:7" x14ac:dyDescent="0.25">
      <c r="F18" s="5" t="s">
        <v>7</v>
      </c>
      <c r="G18" s="6">
        <f>G4*G11</f>
        <v>1.24</v>
      </c>
    </row>
    <row r="19" spans="6:7" x14ac:dyDescent="0.25">
      <c r="F19" t="s">
        <v>10</v>
      </c>
      <c r="G19" s="2">
        <f>G18-G17</f>
        <v>2.8750000000000053E-2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BD46-26F7-4C13-90EE-943794EF268F}">
  <dimension ref="F4:J20"/>
  <sheetViews>
    <sheetView topLeftCell="A4" workbookViewId="0">
      <selection activeCell="G10" sqref="G10"/>
    </sheetView>
  </sheetViews>
  <sheetFormatPr defaultRowHeight="16.5" x14ac:dyDescent="0.25"/>
  <cols>
    <col min="6" max="6" width="24.375" bestFit="1" customWidth="1"/>
    <col min="7" max="7" width="11.5" bestFit="1" customWidth="1"/>
    <col min="9" max="9" width="27.25" bestFit="1" customWidth="1"/>
    <col min="10" max="10" width="5.125" bestFit="1" customWidth="1"/>
  </cols>
  <sheetData>
    <row r="4" spans="6:10" x14ac:dyDescent="0.25">
      <c r="F4" t="s">
        <v>19</v>
      </c>
      <c r="G4" t="s">
        <v>8</v>
      </c>
    </row>
    <row r="5" spans="6:10" x14ac:dyDescent="0.25">
      <c r="F5" t="s">
        <v>0</v>
      </c>
      <c r="G5" s="1">
        <v>1638</v>
      </c>
      <c r="I5" t="s">
        <v>12</v>
      </c>
      <c r="J5" s="7">
        <f>G6/G5</f>
        <v>0.31196581196581197</v>
      </c>
    </row>
    <row r="6" spans="6:10" x14ac:dyDescent="0.25">
      <c r="F6" t="s">
        <v>1</v>
      </c>
      <c r="G6" s="1">
        <f>35+357+10+109</f>
        <v>511</v>
      </c>
      <c r="I6" t="s">
        <v>13</v>
      </c>
      <c r="J6" s="3">
        <f>G7/G5</f>
        <v>0.23931623931623933</v>
      </c>
    </row>
    <row r="7" spans="6:10" x14ac:dyDescent="0.25">
      <c r="F7" t="s">
        <v>2</v>
      </c>
      <c r="G7" s="1">
        <f>35+357</f>
        <v>392</v>
      </c>
    </row>
    <row r="8" spans="6:10" x14ac:dyDescent="0.25">
      <c r="G8" s="1"/>
    </row>
    <row r="9" spans="6:10" x14ac:dyDescent="0.25">
      <c r="F9" t="s">
        <v>3</v>
      </c>
      <c r="G9" s="1">
        <v>2490</v>
      </c>
      <c r="I9" t="s">
        <v>17</v>
      </c>
      <c r="J9" s="3">
        <f>G10/G9</f>
        <v>0.59518072289156632</v>
      </c>
    </row>
    <row r="10" spans="6:10" x14ac:dyDescent="0.25">
      <c r="F10" t="s">
        <v>16</v>
      </c>
      <c r="G10" s="1">
        <f>297+1185</f>
        <v>1482</v>
      </c>
      <c r="I10" t="s">
        <v>14</v>
      </c>
      <c r="J10" s="3">
        <f>G5/G9</f>
        <v>0.65783132530120481</v>
      </c>
    </row>
    <row r="11" spans="6:10" x14ac:dyDescent="0.25">
      <c r="G11" s="3"/>
    </row>
    <row r="12" spans="6:10" x14ac:dyDescent="0.25">
      <c r="F12" t="s">
        <v>11</v>
      </c>
      <c r="G12" s="4">
        <v>1.25E-3</v>
      </c>
    </row>
    <row r="13" spans="6:10" x14ac:dyDescent="0.25">
      <c r="G13" s="1"/>
    </row>
    <row r="14" spans="6:10" x14ac:dyDescent="0.25">
      <c r="F14" t="s">
        <v>6</v>
      </c>
      <c r="G14" s="1">
        <f>G10*G12</f>
        <v>1.8525</v>
      </c>
    </row>
    <row r="15" spans="6:10" x14ac:dyDescent="0.25">
      <c r="F15" s="5" t="s">
        <v>5</v>
      </c>
      <c r="G15" s="6">
        <f>G7*G12</f>
        <v>0.49</v>
      </c>
    </row>
    <row r="16" spans="6:10" x14ac:dyDescent="0.25">
      <c r="F16" t="s">
        <v>10</v>
      </c>
      <c r="G16" s="2">
        <f>G15-G14</f>
        <v>-1.3625</v>
      </c>
    </row>
    <row r="17" spans="6:7" x14ac:dyDescent="0.25">
      <c r="G17" s="1"/>
    </row>
    <row r="18" spans="6:7" x14ac:dyDescent="0.25">
      <c r="F18" t="s">
        <v>6</v>
      </c>
      <c r="G18" s="1">
        <f>G14</f>
        <v>1.8525</v>
      </c>
    </row>
    <row r="19" spans="6:7" x14ac:dyDescent="0.25">
      <c r="F19" s="5" t="s">
        <v>7</v>
      </c>
      <c r="G19" s="6">
        <f>G5*G12</f>
        <v>2.0474999999999999</v>
      </c>
    </row>
    <row r="20" spans="6:7" x14ac:dyDescent="0.25">
      <c r="F20" t="s">
        <v>10</v>
      </c>
      <c r="G20" s="2">
        <f>G19-G18</f>
        <v>0.19499999999999984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Hong Kong Bank</vt:lpstr>
      <vt:lpstr>Hang Seng</vt:lpstr>
      <vt:lpstr>BOCHK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2022-09-22T17:07:09Z</dcterms:created>
  <dcterms:modified xsi:type="dcterms:W3CDTF">2022-09-22T19:56:49Z</dcterms:modified>
</cp:coreProperties>
</file>