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Ivan\Dropbox\models\"/>
    </mc:Choice>
  </mc:AlternateContent>
  <xr:revisionPtr revIDLastSave="0" documentId="13_ncr:1_{26D7C6FA-CD69-4871-B8EA-CF69E185926F}" xr6:coauthVersionLast="47" xr6:coauthVersionMax="47" xr10:uidLastSave="{00000000-0000-0000-0000-000000000000}"/>
  <bookViews>
    <workbookView xWindow="-120" yWindow="-120" windowWidth="20730" windowHeight="11310" xr2:uid="{11361C88-1B88-40EA-9E6F-D5C86A0FC75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 i="1" l="1"/>
  <c r="W10" i="1"/>
  <c r="R45" i="1" a="1"/>
  <c r="R45" i="1" s="1"/>
  <c r="Q45" i="1" a="1"/>
  <c r="Q45" i="1" s="1"/>
  <c r="P45" i="1" a="1"/>
  <c r="P45" i="1" s="1"/>
  <c r="O45" i="1" a="1"/>
  <c r="O45" i="1" s="1"/>
  <c r="N45" i="1" a="1"/>
  <c r="N45" i="1" s="1"/>
  <c r="M45" i="1" a="1"/>
  <c r="M45" i="1" s="1"/>
  <c r="L45" i="1" a="1"/>
  <c r="L45" i="1" s="1"/>
  <c r="K45" i="1" a="1"/>
  <c r="K45" i="1" s="1"/>
  <c r="T45" i="1" s="1"/>
  <c r="J45" i="1" a="1"/>
  <c r="J45" i="1" s="1"/>
  <c r="I45" i="1" a="1"/>
  <c r="I45" i="1" s="1"/>
  <c r="R44" i="1" a="1"/>
  <c r="R44" i="1" s="1"/>
  <c r="Q44" i="1" a="1"/>
  <c r="Q44" i="1" s="1"/>
  <c r="P44" i="1" a="1"/>
  <c r="P44" i="1" s="1"/>
  <c r="W44" i="1" s="1"/>
  <c r="O44" i="1" a="1"/>
  <c r="O44" i="1" s="1"/>
  <c r="N44" i="1" a="1"/>
  <c r="N44" i="1" s="1"/>
  <c r="M44" i="1" a="1"/>
  <c r="M44" i="1" s="1"/>
  <c r="L44" i="1" a="1"/>
  <c r="L44" i="1" s="1"/>
  <c r="K44" i="1" a="1"/>
  <c r="K44" i="1" s="1"/>
  <c r="T44" i="1" s="1"/>
  <c r="J44" i="1" a="1"/>
  <c r="J44" i="1" s="1"/>
  <c r="I44" i="1" a="1"/>
  <c r="I44" i="1" s="1"/>
  <c r="R43" i="1" a="1"/>
  <c r="R43" i="1" s="1"/>
  <c r="Q43" i="1" a="1"/>
  <c r="Q43" i="1" s="1"/>
  <c r="P43" i="1" a="1"/>
  <c r="P43" i="1" s="1"/>
  <c r="W43" i="1" s="1"/>
  <c r="O43" i="1" a="1"/>
  <c r="O43" i="1" s="1"/>
  <c r="N43" i="1" a="1"/>
  <c r="N43" i="1" s="1"/>
  <c r="M43" i="1" a="1"/>
  <c r="M43" i="1" s="1"/>
  <c r="L43" i="1" a="1"/>
  <c r="L43" i="1" s="1"/>
  <c r="K43" i="1" a="1"/>
  <c r="K43" i="1" s="1"/>
  <c r="T43" i="1" s="1"/>
  <c r="J43" i="1" a="1"/>
  <c r="J43" i="1" s="1"/>
  <c r="I43" i="1" a="1"/>
  <c r="I43" i="1" s="1"/>
  <c r="R42" i="1" a="1"/>
  <c r="R42" i="1" s="1"/>
  <c r="Q42" i="1" a="1"/>
  <c r="Q42" i="1" s="1"/>
  <c r="P42" i="1" a="1"/>
  <c r="P42" i="1" s="1"/>
  <c r="O42" i="1" a="1"/>
  <c r="O42" i="1" s="1"/>
  <c r="N42" i="1" a="1"/>
  <c r="N42" i="1" s="1"/>
  <c r="M42" i="1" a="1"/>
  <c r="M42" i="1" s="1"/>
  <c r="L42" i="1" a="1"/>
  <c r="L42" i="1" s="1"/>
  <c r="K42" i="1" a="1"/>
  <c r="K42" i="1" s="1"/>
  <c r="T42" i="1" s="1"/>
  <c r="J42" i="1" a="1"/>
  <c r="J42" i="1" s="1"/>
  <c r="I42" i="1" a="1"/>
  <c r="I42" i="1" s="1"/>
  <c r="R41" i="1" a="1"/>
  <c r="R41" i="1" s="1"/>
  <c r="Q41" i="1" a="1"/>
  <c r="Q41" i="1" s="1"/>
  <c r="P41" i="1" a="1"/>
  <c r="P41" i="1" s="1"/>
  <c r="W41" i="1" s="1"/>
  <c r="O41" i="1" a="1"/>
  <c r="O41" i="1" s="1"/>
  <c r="N41" i="1" a="1"/>
  <c r="N41" i="1" s="1"/>
  <c r="M41" i="1" a="1"/>
  <c r="M41" i="1" s="1"/>
  <c r="L41" i="1" a="1"/>
  <c r="L41" i="1" s="1"/>
  <c r="K41" i="1" a="1"/>
  <c r="K41" i="1" s="1"/>
  <c r="T41" i="1" s="1"/>
  <c r="J41" i="1" a="1"/>
  <c r="J41" i="1" s="1"/>
  <c r="I41" i="1" a="1"/>
  <c r="I41" i="1" s="1"/>
  <c r="R40" i="1" a="1"/>
  <c r="R40" i="1" s="1"/>
  <c r="Q40" i="1" a="1"/>
  <c r="Q40" i="1" s="1"/>
  <c r="P40" i="1" a="1"/>
  <c r="P40" i="1" s="1"/>
  <c r="W40" i="1" s="1"/>
  <c r="O40" i="1" a="1"/>
  <c r="O40" i="1" s="1"/>
  <c r="N40" i="1" a="1"/>
  <c r="N40" i="1" s="1"/>
  <c r="M40" i="1" a="1"/>
  <c r="M40" i="1" s="1"/>
  <c r="L40" i="1" a="1"/>
  <c r="L40" i="1" s="1"/>
  <c r="K40" i="1" a="1"/>
  <c r="K40" i="1" s="1"/>
  <c r="T40" i="1" s="1"/>
  <c r="J40" i="1" a="1"/>
  <c r="J40" i="1" s="1"/>
  <c r="I40" i="1" a="1"/>
  <c r="I40" i="1" s="1"/>
  <c r="R39" i="1" a="1"/>
  <c r="R39" i="1" s="1"/>
  <c r="Q39" i="1" a="1"/>
  <c r="Q39" i="1" s="1"/>
  <c r="P39" i="1" a="1"/>
  <c r="P39" i="1" s="1"/>
  <c r="W39" i="1" s="1"/>
  <c r="O39" i="1" a="1"/>
  <c r="O39" i="1" s="1"/>
  <c r="N39" i="1" a="1"/>
  <c r="N39" i="1" s="1"/>
  <c r="M39" i="1" a="1"/>
  <c r="M39" i="1" s="1"/>
  <c r="L39" i="1" a="1"/>
  <c r="L39" i="1" s="1"/>
  <c r="K39" i="1" a="1"/>
  <c r="K39" i="1" s="1"/>
  <c r="T39" i="1" s="1"/>
  <c r="J39" i="1" a="1"/>
  <c r="J39" i="1" s="1"/>
  <c r="I39" i="1" a="1"/>
  <c r="I39" i="1" s="1"/>
  <c r="R38" i="1" a="1"/>
  <c r="R38" i="1" s="1"/>
  <c r="Q38" i="1" a="1"/>
  <c r="Q38" i="1" s="1"/>
  <c r="P38" i="1" a="1"/>
  <c r="P38" i="1" s="1"/>
  <c r="O38" i="1" a="1"/>
  <c r="O38" i="1" s="1"/>
  <c r="N38" i="1" a="1"/>
  <c r="N38" i="1" s="1"/>
  <c r="M38" i="1" a="1"/>
  <c r="M38" i="1" s="1"/>
  <c r="L38" i="1" a="1"/>
  <c r="L38" i="1" s="1"/>
  <c r="K38" i="1" a="1"/>
  <c r="K38" i="1" s="1"/>
  <c r="T38" i="1" s="1"/>
  <c r="J38" i="1" a="1"/>
  <c r="J38" i="1" s="1"/>
  <c r="I38" i="1" a="1"/>
  <c r="I38" i="1" s="1"/>
  <c r="R37" i="1" a="1"/>
  <c r="R37" i="1" s="1"/>
  <c r="Q37" i="1" a="1"/>
  <c r="Q37" i="1" s="1"/>
  <c r="P37" i="1" a="1"/>
  <c r="P37" i="1" s="1"/>
  <c r="W37" i="1" s="1"/>
  <c r="O37" i="1" a="1"/>
  <c r="O37" i="1" s="1"/>
  <c r="N37" i="1" a="1"/>
  <c r="N37" i="1" s="1"/>
  <c r="M37" i="1" a="1"/>
  <c r="M37" i="1" s="1"/>
  <c r="L37" i="1" a="1"/>
  <c r="L37" i="1" s="1"/>
  <c r="K37" i="1" a="1"/>
  <c r="K37" i="1" s="1"/>
  <c r="T37" i="1" s="1"/>
  <c r="J37" i="1" a="1"/>
  <c r="J37" i="1" s="1"/>
  <c r="I37" i="1" a="1"/>
  <c r="I37" i="1" s="1"/>
  <c r="R36" i="1" a="1"/>
  <c r="R36" i="1" s="1"/>
  <c r="Q36" i="1" a="1"/>
  <c r="Q36" i="1" s="1"/>
  <c r="P36" i="1" a="1"/>
  <c r="P36" i="1" s="1"/>
  <c r="O36" i="1" a="1"/>
  <c r="O36" i="1" s="1"/>
  <c r="N36" i="1" a="1"/>
  <c r="N36" i="1" s="1"/>
  <c r="M36" i="1" a="1"/>
  <c r="M36" i="1" s="1"/>
  <c r="L36" i="1" a="1"/>
  <c r="L36" i="1" s="1"/>
  <c r="K36" i="1" a="1"/>
  <c r="K36" i="1" s="1"/>
  <c r="T36" i="1" s="1"/>
  <c r="J36" i="1" a="1"/>
  <c r="J36" i="1" s="1"/>
  <c r="I36" i="1" a="1"/>
  <c r="I36" i="1" s="1"/>
  <c r="R34" i="1" a="1"/>
  <c r="R34" i="1" s="1"/>
  <c r="Q34" i="1" a="1"/>
  <c r="Q34" i="1" s="1"/>
  <c r="P34" i="1" a="1"/>
  <c r="P34" i="1" s="1"/>
  <c r="W34" i="1" s="1"/>
  <c r="O34" i="1" a="1"/>
  <c r="O34" i="1" s="1"/>
  <c r="N34" i="1" a="1"/>
  <c r="N34" i="1" s="1"/>
  <c r="M34" i="1" a="1"/>
  <c r="M34" i="1" s="1"/>
  <c r="L34" i="1" a="1"/>
  <c r="L34" i="1" s="1"/>
  <c r="K34" i="1" a="1"/>
  <c r="K34" i="1" s="1"/>
  <c r="T34" i="1" s="1"/>
  <c r="J34" i="1" a="1"/>
  <c r="J34" i="1" s="1"/>
  <c r="I34" i="1" a="1"/>
  <c r="I34" i="1" s="1"/>
  <c r="R33" i="1" a="1"/>
  <c r="R33" i="1" s="1"/>
  <c r="Q33" i="1" a="1"/>
  <c r="Q33" i="1" s="1"/>
  <c r="P33" i="1" a="1"/>
  <c r="P33" i="1" s="1"/>
  <c r="O33" i="1" a="1"/>
  <c r="O33" i="1" s="1"/>
  <c r="N33" i="1" a="1"/>
  <c r="N33" i="1" s="1"/>
  <c r="M33" i="1" a="1"/>
  <c r="M33" i="1" s="1"/>
  <c r="L33" i="1" a="1"/>
  <c r="L33" i="1" s="1"/>
  <c r="K33" i="1" a="1"/>
  <c r="K33" i="1" s="1"/>
  <c r="T33" i="1" s="1"/>
  <c r="J33" i="1" a="1"/>
  <c r="J33" i="1" s="1"/>
  <c r="I33" i="1" a="1"/>
  <c r="I33" i="1" s="1"/>
  <c r="R32" i="1" a="1"/>
  <c r="R32" i="1" s="1"/>
  <c r="Q32" i="1" a="1"/>
  <c r="Q32" i="1" s="1"/>
  <c r="P32" i="1" a="1"/>
  <c r="P32" i="1" s="1"/>
  <c r="W32" i="1" s="1"/>
  <c r="O32" i="1" a="1"/>
  <c r="O32" i="1" s="1"/>
  <c r="N32" i="1" a="1"/>
  <c r="N32" i="1" s="1"/>
  <c r="M32" i="1" a="1"/>
  <c r="M32" i="1" s="1"/>
  <c r="L32" i="1" a="1"/>
  <c r="L32" i="1" s="1"/>
  <c r="K32" i="1" a="1"/>
  <c r="K32" i="1" s="1"/>
  <c r="T32" i="1" s="1"/>
  <c r="J32" i="1" a="1"/>
  <c r="J32" i="1" s="1"/>
  <c r="I32" i="1" a="1"/>
  <c r="I32" i="1" s="1"/>
  <c r="R31" i="1" a="1"/>
  <c r="R31" i="1" s="1"/>
  <c r="Q31" i="1" a="1"/>
  <c r="Q31" i="1" s="1"/>
  <c r="P31" i="1" a="1"/>
  <c r="P31" i="1" s="1"/>
  <c r="W31" i="1" s="1"/>
  <c r="O31" i="1" a="1"/>
  <c r="O31" i="1" s="1"/>
  <c r="N31" i="1" a="1"/>
  <c r="N31" i="1" s="1"/>
  <c r="M31" i="1" a="1"/>
  <c r="M31" i="1" s="1"/>
  <c r="L31" i="1" a="1"/>
  <c r="L31" i="1" s="1"/>
  <c r="K31" i="1" a="1"/>
  <c r="K31" i="1" s="1"/>
  <c r="T31" i="1" s="1"/>
  <c r="J31" i="1" a="1"/>
  <c r="J31" i="1" s="1"/>
  <c r="I31" i="1" a="1"/>
  <c r="I31" i="1" s="1"/>
  <c r="R30" i="1" a="1"/>
  <c r="R30" i="1" s="1"/>
  <c r="Q30" i="1" a="1"/>
  <c r="Q30" i="1" s="1"/>
  <c r="P30" i="1" a="1"/>
  <c r="P30" i="1" s="1"/>
  <c r="W30" i="1" s="1"/>
  <c r="O30" i="1" a="1"/>
  <c r="O30" i="1" s="1"/>
  <c r="N30" i="1" a="1"/>
  <c r="N30" i="1" s="1"/>
  <c r="M30" i="1" a="1"/>
  <c r="M30" i="1" s="1"/>
  <c r="L30" i="1" a="1"/>
  <c r="L30" i="1" s="1"/>
  <c r="K30" i="1" a="1"/>
  <c r="K30" i="1" s="1"/>
  <c r="T30" i="1" s="1"/>
  <c r="J30" i="1" a="1"/>
  <c r="J30" i="1" s="1"/>
  <c r="I30" i="1" a="1"/>
  <c r="I30" i="1" s="1"/>
  <c r="R29" i="1" a="1"/>
  <c r="R29" i="1" s="1"/>
  <c r="Q29" i="1" a="1"/>
  <c r="Q29" i="1" s="1"/>
  <c r="P29" i="1" a="1"/>
  <c r="P29" i="1" s="1"/>
  <c r="O29" i="1" a="1"/>
  <c r="O29" i="1" s="1"/>
  <c r="N29" i="1" a="1"/>
  <c r="N29" i="1" s="1"/>
  <c r="M29" i="1" a="1"/>
  <c r="M29" i="1" s="1"/>
  <c r="L29" i="1" a="1"/>
  <c r="L29" i="1" s="1"/>
  <c r="K29" i="1" a="1"/>
  <c r="K29" i="1" s="1"/>
  <c r="T29" i="1" s="1"/>
  <c r="J29" i="1" a="1"/>
  <c r="J29" i="1" s="1"/>
  <c r="I29" i="1" a="1"/>
  <c r="I29" i="1" s="1"/>
  <c r="R28" i="1" a="1"/>
  <c r="R28" i="1" s="1"/>
  <c r="Q28" i="1" a="1"/>
  <c r="Q28" i="1" s="1"/>
  <c r="P28" i="1" a="1"/>
  <c r="P28" i="1" s="1"/>
  <c r="W28" i="1" s="1"/>
  <c r="O28" i="1" a="1"/>
  <c r="O28" i="1" s="1"/>
  <c r="N28" i="1" a="1"/>
  <c r="N28" i="1" s="1"/>
  <c r="M28" i="1" a="1"/>
  <c r="M28" i="1" s="1"/>
  <c r="L28" i="1" a="1"/>
  <c r="L28" i="1" s="1"/>
  <c r="K28" i="1" a="1"/>
  <c r="K28" i="1" s="1"/>
  <c r="T28" i="1" s="1"/>
  <c r="J28" i="1" a="1"/>
  <c r="J28" i="1" s="1"/>
  <c r="I28" i="1" a="1"/>
  <c r="I28" i="1" s="1"/>
  <c r="R27" i="1" a="1"/>
  <c r="R27" i="1" s="1"/>
  <c r="Q27" i="1" a="1"/>
  <c r="Q27" i="1" s="1"/>
  <c r="P27" i="1" a="1"/>
  <c r="P27" i="1" s="1"/>
  <c r="W27" i="1" s="1"/>
  <c r="O27" i="1" a="1"/>
  <c r="O27" i="1" s="1"/>
  <c r="N27" i="1" a="1"/>
  <c r="N27" i="1" s="1"/>
  <c r="M27" i="1" a="1"/>
  <c r="M27" i="1" s="1"/>
  <c r="L27" i="1" a="1"/>
  <c r="L27" i="1" s="1"/>
  <c r="K27" i="1" a="1"/>
  <c r="K27" i="1" s="1"/>
  <c r="T27" i="1" s="1"/>
  <c r="J27" i="1" a="1"/>
  <c r="J27" i="1" s="1"/>
  <c r="I27" i="1" a="1"/>
  <c r="I27" i="1" s="1"/>
  <c r="R26" i="1" a="1"/>
  <c r="R26" i="1" s="1"/>
  <c r="Q26" i="1" a="1"/>
  <c r="Q26" i="1" s="1"/>
  <c r="P26" i="1" a="1"/>
  <c r="P26" i="1" s="1"/>
  <c r="W26" i="1" s="1"/>
  <c r="O26" i="1" a="1"/>
  <c r="O26" i="1" s="1"/>
  <c r="N26" i="1" a="1"/>
  <c r="N26" i="1" s="1"/>
  <c r="M26" i="1" a="1"/>
  <c r="M26" i="1" s="1"/>
  <c r="L26" i="1" a="1"/>
  <c r="L26" i="1" s="1"/>
  <c r="K26" i="1" a="1"/>
  <c r="K26" i="1" s="1"/>
  <c r="T26" i="1" s="1"/>
  <c r="J26" i="1" a="1"/>
  <c r="J26" i="1" s="1"/>
  <c r="I26" i="1" a="1"/>
  <c r="I26" i="1" s="1"/>
  <c r="R25" i="1" a="1"/>
  <c r="R25" i="1" s="1"/>
  <c r="Q25" i="1" a="1"/>
  <c r="Q25" i="1" s="1"/>
  <c r="P25" i="1" a="1"/>
  <c r="P25" i="1" s="1"/>
  <c r="O25" i="1" a="1"/>
  <c r="O25" i="1" s="1"/>
  <c r="N25" i="1" a="1"/>
  <c r="N25" i="1" s="1"/>
  <c r="M25" i="1" a="1"/>
  <c r="M25" i="1" s="1"/>
  <c r="L25" i="1" a="1"/>
  <c r="L25" i="1" s="1"/>
  <c r="K25" i="1" a="1"/>
  <c r="K25" i="1" s="1"/>
  <c r="T25" i="1" s="1"/>
  <c r="J25" i="1" a="1"/>
  <c r="J25" i="1" s="1"/>
  <c r="I25" i="1" a="1"/>
  <c r="I25" i="1" s="1"/>
  <c r="R24" i="1" a="1"/>
  <c r="R24" i="1" s="1"/>
  <c r="Q24" i="1" a="1"/>
  <c r="Q24" i="1" s="1"/>
  <c r="P24" i="1" a="1"/>
  <c r="P24" i="1" s="1"/>
  <c r="W24" i="1" s="1"/>
  <c r="O24" i="1" a="1"/>
  <c r="O24" i="1" s="1"/>
  <c r="N24" i="1" a="1"/>
  <c r="N24" i="1" s="1"/>
  <c r="M24" i="1" a="1"/>
  <c r="M24" i="1" s="1"/>
  <c r="L24" i="1" a="1"/>
  <c r="L24" i="1" s="1"/>
  <c r="K24" i="1" a="1"/>
  <c r="K24" i="1" s="1"/>
  <c r="T24" i="1" s="1"/>
  <c r="J24" i="1" a="1"/>
  <c r="J24" i="1" s="1"/>
  <c r="I24" i="1" a="1"/>
  <c r="I24" i="1" s="1"/>
  <c r="R23" i="1" a="1"/>
  <c r="R23" i="1" s="1"/>
  <c r="Q23" i="1" a="1"/>
  <c r="Q23" i="1" s="1"/>
  <c r="P23" i="1" a="1"/>
  <c r="P23" i="1" s="1"/>
  <c r="W23" i="1" s="1"/>
  <c r="O23" i="1" a="1"/>
  <c r="O23" i="1" s="1"/>
  <c r="N23" i="1" a="1"/>
  <c r="N23" i="1" s="1"/>
  <c r="M23" i="1"/>
  <c r="M23" i="1" a="1"/>
  <c r="L23" i="1" a="1"/>
  <c r="L23" i="1" s="1"/>
  <c r="K23" i="1" a="1"/>
  <c r="K23" i="1" s="1"/>
  <c r="T23" i="1" s="1"/>
  <c r="J23" i="1" a="1"/>
  <c r="J23" i="1" s="1"/>
  <c r="I23" i="1" a="1"/>
  <c r="I23" i="1" s="1"/>
  <c r="R22" i="1" a="1"/>
  <c r="R22" i="1" s="1"/>
  <c r="Q22" i="1" a="1"/>
  <c r="Q22" i="1" s="1"/>
  <c r="P22" i="1" a="1"/>
  <c r="P22" i="1" s="1"/>
  <c r="O22" i="1" a="1"/>
  <c r="O22" i="1" s="1"/>
  <c r="N22" i="1" a="1"/>
  <c r="N22" i="1" s="1"/>
  <c r="M22" i="1" a="1"/>
  <c r="M22" i="1" s="1"/>
  <c r="L22" i="1" a="1"/>
  <c r="L22" i="1" s="1"/>
  <c r="K22" i="1" a="1"/>
  <c r="K22" i="1" s="1"/>
  <c r="T22" i="1" s="1"/>
  <c r="J22" i="1" a="1"/>
  <c r="J22" i="1" s="1"/>
  <c r="I22" i="1" a="1"/>
  <c r="I22" i="1" s="1"/>
  <c r="R21" i="1" a="1"/>
  <c r="R21" i="1" s="1"/>
  <c r="Q21" i="1" a="1"/>
  <c r="Q21" i="1" s="1"/>
  <c r="P21" i="1" a="1"/>
  <c r="P21" i="1" s="1"/>
  <c r="O21" i="1" a="1"/>
  <c r="O21" i="1" s="1"/>
  <c r="N21" i="1" a="1"/>
  <c r="N21" i="1" s="1"/>
  <c r="M21" i="1" a="1"/>
  <c r="M21" i="1" s="1"/>
  <c r="L21" i="1" a="1"/>
  <c r="L21" i="1" s="1"/>
  <c r="K21" i="1" a="1"/>
  <c r="K21" i="1" s="1"/>
  <c r="T21" i="1" s="1"/>
  <c r="J21" i="1" a="1"/>
  <c r="J21" i="1" s="1"/>
  <c r="I21" i="1" a="1"/>
  <c r="I21" i="1" s="1"/>
  <c r="R20" i="1" a="1"/>
  <c r="R20" i="1" s="1"/>
  <c r="Q20" i="1" a="1"/>
  <c r="Q20" i="1" s="1"/>
  <c r="P20" i="1" a="1"/>
  <c r="P20" i="1" s="1"/>
  <c r="O20" i="1" a="1"/>
  <c r="O20" i="1" s="1"/>
  <c r="N20" i="1" a="1"/>
  <c r="N20" i="1" s="1"/>
  <c r="M20" i="1" a="1"/>
  <c r="M20" i="1" s="1"/>
  <c r="L20" i="1" a="1"/>
  <c r="L20" i="1" s="1"/>
  <c r="K20" i="1" a="1"/>
  <c r="K20" i="1" s="1"/>
  <c r="T20" i="1" s="1"/>
  <c r="J20" i="1" a="1"/>
  <c r="J20" i="1" s="1"/>
  <c r="I20" i="1" a="1"/>
  <c r="I20" i="1" s="1"/>
  <c r="R19" i="1" a="1"/>
  <c r="R19" i="1" s="1"/>
  <c r="Q19" i="1" a="1"/>
  <c r="Q19" i="1" s="1"/>
  <c r="P19" i="1" a="1"/>
  <c r="P19" i="1" s="1"/>
  <c r="O19" i="1" a="1"/>
  <c r="O19" i="1" s="1"/>
  <c r="N19" i="1" a="1"/>
  <c r="N19" i="1" s="1"/>
  <c r="M19" i="1" a="1"/>
  <c r="M19" i="1" s="1"/>
  <c r="L19" i="1" a="1"/>
  <c r="L19" i="1" s="1"/>
  <c r="K19" i="1" a="1"/>
  <c r="K19" i="1" s="1"/>
  <c r="T19" i="1" s="1"/>
  <c r="J19" i="1" a="1"/>
  <c r="J19" i="1" s="1"/>
  <c r="I19" i="1" a="1"/>
  <c r="I19" i="1" s="1"/>
  <c r="R18" i="1" a="1"/>
  <c r="R18" i="1" s="1"/>
  <c r="Q18" i="1" a="1"/>
  <c r="Q18" i="1" s="1"/>
  <c r="P18" i="1" a="1"/>
  <c r="P18" i="1" s="1"/>
  <c r="O18" i="1" a="1"/>
  <c r="O18" i="1" s="1"/>
  <c r="N18" i="1" a="1"/>
  <c r="N18" i="1" s="1"/>
  <c r="M18" i="1" a="1"/>
  <c r="M18" i="1" s="1"/>
  <c r="L18" i="1" a="1"/>
  <c r="L18" i="1" s="1"/>
  <c r="K18" i="1" a="1"/>
  <c r="K18" i="1" s="1"/>
  <c r="T18" i="1" s="1"/>
  <c r="J18" i="1" a="1"/>
  <c r="J18" i="1" s="1"/>
  <c r="I18" i="1" a="1"/>
  <c r="I18" i="1" s="1"/>
  <c r="R17" i="1" a="1"/>
  <c r="R17" i="1" s="1"/>
  <c r="Q17" i="1" a="1"/>
  <c r="Q17" i="1" s="1"/>
  <c r="P17" i="1" a="1"/>
  <c r="P17" i="1" s="1"/>
  <c r="O17" i="1" a="1"/>
  <c r="O17" i="1" s="1"/>
  <c r="N17" i="1" a="1"/>
  <c r="N17" i="1" s="1"/>
  <c r="M17" i="1" a="1"/>
  <c r="M17" i="1" s="1"/>
  <c r="L17" i="1" a="1"/>
  <c r="L17" i="1" s="1"/>
  <c r="K17" i="1" a="1"/>
  <c r="K17" i="1" s="1"/>
  <c r="T17" i="1" s="1"/>
  <c r="J17" i="1" a="1"/>
  <c r="J17" i="1" s="1"/>
  <c r="I17" i="1" a="1"/>
  <c r="I17" i="1" s="1"/>
  <c r="R16" i="1" a="1"/>
  <c r="R16" i="1" s="1"/>
  <c r="Q16" i="1"/>
  <c r="Q16" i="1" a="1"/>
  <c r="P16" i="1" a="1"/>
  <c r="P16" i="1" s="1"/>
  <c r="O16" i="1" a="1"/>
  <c r="O16" i="1" s="1"/>
  <c r="N16" i="1" a="1"/>
  <c r="N16" i="1" s="1"/>
  <c r="M16" i="1" a="1"/>
  <c r="M16" i="1" s="1"/>
  <c r="L16" i="1" a="1"/>
  <c r="L16" i="1" s="1"/>
  <c r="K16" i="1" a="1"/>
  <c r="K16" i="1" s="1"/>
  <c r="T16" i="1" s="1"/>
  <c r="J16" i="1" a="1"/>
  <c r="J16" i="1" s="1"/>
  <c r="I16" i="1" a="1"/>
  <c r="I16" i="1" s="1"/>
  <c r="R15" i="1" a="1"/>
  <c r="R15" i="1" s="1"/>
  <c r="Q15" i="1" a="1"/>
  <c r="Q15" i="1" s="1"/>
  <c r="P15" i="1" a="1"/>
  <c r="P15" i="1" s="1"/>
  <c r="W15" i="1" s="1"/>
  <c r="O15" i="1" a="1"/>
  <c r="O15" i="1" s="1"/>
  <c r="N15" i="1" a="1"/>
  <c r="N15" i="1" s="1"/>
  <c r="M15" i="1" a="1"/>
  <c r="M15" i="1" s="1"/>
  <c r="L15" i="1" a="1"/>
  <c r="L15" i="1" s="1"/>
  <c r="K15" i="1" a="1"/>
  <c r="K15" i="1" s="1"/>
  <c r="T15" i="1" s="1"/>
  <c r="J15" i="1" a="1"/>
  <c r="J15" i="1" s="1"/>
  <c r="I15" i="1" a="1"/>
  <c r="I15" i="1" s="1"/>
  <c r="R14" i="1" a="1"/>
  <c r="R14" i="1" s="1"/>
  <c r="Q14" i="1" a="1"/>
  <c r="Q14" i="1" s="1"/>
  <c r="P14" i="1" a="1"/>
  <c r="P14" i="1" s="1"/>
  <c r="O14" i="1" a="1"/>
  <c r="O14" i="1" s="1"/>
  <c r="N14" i="1" a="1"/>
  <c r="N14" i="1" s="1"/>
  <c r="M14" i="1" a="1"/>
  <c r="M14" i="1" s="1"/>
  <c r="L14" i="1" a="1"/>
  <c r="L14" i="1" s="1"/>
  <c r="K14" i="1" a="1"/>
  <c r="K14" i="1" s="1"/>
  <c r="T14" i="1" s="1"/>
  <c r="J14" i="1" a="1"/>
  <c r="J14" i="1" s="1"/>
  <c r="I14" i="1" a="1"/>
  <c r="I14" i="1" s="1"/>
  <c r="R13" i="1" a="1"/>
  <c r="R13" i="1" s="1"/>
  <c r="Q13" i="1" a="1"/>
  <c r="Q13" i="1" s="1"/>
  <c r="P13" i="1" a="1"/>
  <c r="P13" i="1" s="1"/>
  <c r="W13" i="1" s="1"/>
  <c r="O13" i="1" a="1"/>
  <c r="O13" i="1" s="1"/>
  <c r="N13" i="1" a="1"/>
  <c r="N13" i="1" s="1"/>
  <c r="M13" i="1" a="1"/>
  <c r="M13" i="1" s="1"/>
  <c r="L13" i="1" a="1"/>
  <c r="L13" i="1" s="1"/>
  <c r="K13" i="1" a="1"/>
  <c r="K13" i="1" s="1"/>
  <c r="T13" i="1" s="1"/>
  <c r="J13" i="1" a="1"/>
  <c r="J13" i="1" s="1"/>
  <c r="I13" i="1" a="1"/>
  <c r="I13" i="1" s="1"/>
  <c r="R12" i="1" a="1"/>
  <c r="R12" i="1" s="1"/>
  <c r="Q12" i="1" a="1"/>
  <c r="Q12" i="1" s="1"/>
  <c r="P12" i="1" a="1"/>
  <c r="P12" i="1" s="1"/>
  <c r="W12" i="1" s="1"/>
  <c r="O12" i="1" a="1"/>
  <c r="O12" i="1" s="1"/>
  <c r="N12" i="1" a="1"/>
  <c r="N12" i="1" s="1"/>
  <c r="M12" i="1" a="1"/>
  <c r="M12" i="1" s="1"/>
  <c r="L12" i="1" a="1"/>
  <c r="L12" i="1" s="1"/>
  <c r="K12" i="1" a="1"/>
  <c r="K12" i="1" s="1"/>
  <c r="T12" i="1" s="1"/>
  <c r="J12" i="1" a="1"/>
  <c r="J12" i="1" s="1"/>
  <c r="I12" i="1" a="1"/>
  <c r="I12" i="1" s="1"/>
  <c r="R11" i="1" a="1"/>
  <c r="R11" i="1" s="1"/>
  <c r="Q11" i="1" a="1"/>
  <c r="Q11" i="1" s="1"/>
  <c r="P11" i="1" a="1"/>
  <c r="P11" i="1" s="1"/>
  <c r="W11" i="1" s="1"/>
  <c r="O11" i="1" a="1"/>
  <c r="O11" i="1" s="1"/>
  <c r="N11" i="1" a="1"/>
  <c r="N11" i="1" s="1"/>
  <c r="M11" i="1" a="1"/>
  <c r="M11" i="1" s="1"/>
  <c r="L11" i="1" a="1"/>
  <c r="L11" i="1" s="1"/>
  <c r="K11" i="1" a="1"/>
  <c r="K11" i="1" s="1"/>
  <c r="T11" i="1" s="1"/>
  <c r="J11" i="1" a="1"/>
  <c r="J11" i="1" s="1"/>
  <c r="I11" i="1" a="1"/>
  <c r="I11" i="1" s="1"/>
  <c r="R9" i="1" a="1"/>
  <c r="R9" i="1" s="1"/>
  <c r="Q9" i="1" a="1"/>
  <c r="Q9" i="1" s="1"/>
  <c r="P9" i="1" a="1"/>
  <c r="P9" i="1" s="1"/>
  <c r="O9" i="1" a="1"/>
  <c r="O9" i="1" s="1"/>
  <c r="N9" i="1" a="1"/>
  <c r="N9" i="1" s="1"/>
  <c r="M9" i="1" a="1"/>
  <c r="M9" i="1" s="1"/>
  <c r="L9" i="1" a="1"/>
  <c r="L9" i="1" s="1"/>
  <c r="K9" i="1" a="1"/>
  <c r="K9" i="1" s="1"/>
  <c r="T9" i="1" s="1"/>
  <c r="J9" i="1" a="1"/>
  <c r="J9" i="1" s="1"/>
  <c r="I9" i="1" a="1"/>
  <c r="I9" i="1" s="1"/>
  <c r="R8" i="1" a="1"/>
  <c r="R8" i="1" s="1"/>
  <c r="Q8" i="1" a="1"/>
  <c r="Q8" i="1" s="1"/>
  <c r="P8" i="1" a="1"/>
  <c r="P8" i="1" s="1"/>
  <c r="O8" i="1" a="1"/>
  <c r="O8" i="1" s="1"/>
  <c r="N8" i="1" a="1"/>
  <c r="N8" i="1" s="1"/>
  <c r="M8" i="1" a="1"/>
  <c r="M8" i="1" s="1"/>
  <c r="L8" i="1" a="1"/>
  <c r="L8" i="1" s="1"/>
  <c r="K8" i="1" a="1"/>
  <c r="K8" i="1" s="1"/>
  <c r="T8" i="1" s="1"/>
  <c r="J8" i="1" a="1"/>
  <c r="J8" i="1" s="1"/>
  <c r="I8" i="1" a="1"/>
  <c r="I8" i="1" s="1"/>
  <c r="R7" i="1" a="1"/>
  <c r="R7" i="1" s="1"/>
  <c r="Q7" i="1" a="1"/>
  <c r="Q7" i="1" s="1"/>
  <c r="P7" i="1" a="1"/>
  <c r="P7" i="1" s="1"/>
  <c r="O7" i="1" a="1"/>
  <c r="O7" i="1" s="1"/>
  <c r="N7" i="1" a="1"/>
  <c r="N7" i="1" s="1"/>
  <c r="M7" i="1" a="1"/>
  <c r="M7" i="1" s="1"/>
  <c r="L7" i="1" a="1"/>
  <c r="L7" i="1" s="1"/>
  <c r="K7" i="1" a="1"/>
  <c r="K7" i="1" s="1"/>
  <c r="T7" i="1" s="1"/>
  <c r="J7" i="1" a="1"/>
  <c r="J7" i="1" s="1"/>
  <c r="I7" i="1" a="1"/>
  <c r="I7" i="1" s="1"/>
  <c r="R6" i="1" a="1"/>
  <c r="R6" i="1" s="1"/>
  <c r="Q6" i="1" a="1"/>
  <c r="Q6" i="1" s="1"/>
  <c r="P6" i="1" a="1"/>
  <c r="P6" i="1" s="1"/>
  <c r="W6" i="1" s="1"/>
  <c r="O6" i="1" a="1"/>
  <c r="O6" i="1" s="1"/>
  <c r="N6" i="1" a="1"/>
  <c r="N6" i="1" s="1"/>
  <c r="M6" i="1" a="1"/>
  <c r="M6" i="1" s="1"/>
  <c r="L6" i="1" a="1"/>
  <c r="L6" i="1" s="1"/>
  <c r="K6" i="1" a="1"/>
  <c r="K6" i="1" s="1"/>
  <c r="T6" i="1" s="1"/>
  <c r="J6" i="1" a="1"/>
  <c r="J6" i="1" s="1"/>
  <c r="I6" i="1" a="1"/>
  <c r="I6" i="1" s="1"/>
  <c r="R4" i="1" a="1"/>
  <c r="R4" i="1" s="1"/>
  <c r="Q4" i="1" a="1"/>
  <c r="Q4" i="1" s="1"/>
  <c r="P4" i="1" a="1"/>
  <c r="P4" i="1" s="1"/>
  <c r="O4" i="1" a="1"/>
  <c r="O4" i="1" s="1"/>
  <c r="N4" i="1" a="1"/>
  <c r="N4" i="1" s="1"/>
  <c r="M4" i="1" a="1"/>
  <c r="M4" i="1" s="1"/>
  <c r="L4" i="1" a="1"/>
  <c r="L4" i="1" s="1"/>
  <c r="K4" i="1" a="1"/>
  <c r="K4" i="1" s="1"/>
  <c r="T4" i="1" s="1"/>
  <c r="J4" i="1" a="1"/>
  <c r="J4" i="1" s="1"/>
  <c r="I4" i="1" a="1"/>
  <c r="I4" i="1" s="1"/>
  <c r="R3" i="1" a="1"/>
  <c r="R3" i="1" s="1"/>
  <c r="Q3" i="1" a="1"/>
  <c r="Q3" i="1" s="1"/>
  <c r="P3" i="1" a="1"/>
  <c r="P3" i="1" s="1"/>
  <c r="O3" i="1" a="1"/>
  <c r="O3" i="1" s="1"/>
  <c r="N3" i="1" a="1"/>
  <c r="N3" i="1" s="1"/>
  <c r="M3" i="1" a="1"/>
  <c r="M3" i="1" s="1"/>
  <c r="L3" i="1" a="1"/>
  <c r="L3" i="1" s="1"/>
  <c r="K3" i="1" a="1"/>
  <c r="K3" i="1" s="1"/>
  <c r="T3" i="1" s="1"/>
  <c r="J3" i="1" a="1"/>
  <c r="J3" i="1" s="1"/>
  <c r="I3" i="1" a="1"/>
  <c r="I3" i="1" s="1"/>
  <c r="R2" i="1" a="1"/>
  <c r="R2" i="1" s="1"/>
  <c r="Q2" i="1" a="1"/>
  <c r="Q2" i="1" s="1"/>
  <c r="P2" i="1" a="1"/>
  <c r="P2" i="1" s="1"/>
  <c r="O2" i="1" a="1"/>
  <c r="O2" i="1" s="1"/>
  <c r="N2" i="1" a="1"/>
  <c r="N2" i="1" s="1"/>
  <c r="M2" i="1" a="1"/>
  <c r="M2" i="1" s="1"/>
  <c r="L2" i="1" a="1"/>
  <c r="L2" i="1" s="1"/>
  <c r="K2" i="1" a="1"/>
  <c r="K2" i="1" s="1"/>
  <c r="T2" i="1" s="1"/>
  <c r="J2" i="1" a="1"/>
  <c r="J2" i="1" s="1"/>
  <c r="I2" i="1" a="1"/>
  <c r="I2" i="1" s="1"/>
  <c r="W19" i="1" l="1"/>
  <c r="W7" i="1"/>
  <c r="W16" i="1"/>
  <c r="W20" i="1"/>
  <c r="W3" i="1"/>
  <c r="W8" i="1"/>
  <c r="W45" i="1"/>
  <c r="W17" i="1"/>
  <c r="W21" i="1"/>
  <c r="W4" i="1"/>
  <c r="W9" i="1"/>
  <c r="W14" i="1"/>
  <c r="W25" i="1"/>
  <c r="W29" i="1"/>
  <c r="W33" i="1"/>
  <c r="W38" i="1"/>
  <c r="W42" i="1"/>
  <c r="W18" i="1"/>
  <c r="W22" i="1"/>
  <c r="W36" i="1"/>
  <c r="V29" i="1"/>
  <c r="V21" i="1"/>
  <c r="V13" i="1"/>
  <c r="V28" i="1"/>
  <c r="V20" i="1"/>
  <c r="V12" i="1"/>
  <c r="V27" i="1"/>
  <c r="V19" i="1"/>
  <c r="V11" i="1"/>
  <c r="V34" i="1"/>
  <c r="V26" i="1"/>
  <c r="V18" i="1"/>
  <c r="V9" i="1"/>
  <c r="V33" i="1"/>
  <c r="V25" i="1"/>
  <c r="V17" i="1"/>
  <c r="V8" i="1"/>
  <c r="V32" i="1"/>
  <c r="V24" i="1"/>
  <c r="V16" i="1"/>
  <c r="V7" i="1"/>
  <c r="V31" i="1"/>
  <c r="V23" i="1"/>
  <c r="V15" i="1"/>
  <c r="V6" i="1"/>
  <c r="V30" i="1"/>
  <c r="V22" i="1"/>
  <c r="V14" i="1"/>
  <c r="V3"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3">
    <bk>
      <extLst>
        <ext uri="{3e2802c4-a4d2-4d8b-9148-e3be6c30e623}">
          <xlrd:rvb i="6"/>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30"/>
        </ext>
      </extLst>
    </bk>
    <bk>
      <extLst>
        <ext uri="{3e2802c4-a4d2-4d8b-9148-e3be6c30e623}">
          <xlrd:rvb i="33"/>
        </ext>
      </extLst>
    </bk>
    <bk>
      <extLst>
        <ext uri="{3e2802c4-a4d2-4d8b-9148-e3be6c30e623}">
          <xlrd:rvb i="36"/>
        </ext>
      </extLst>
    </bk>
    <bk>
      <extLst>
        <ext uri="{3e2802c4-a4d2-4d8b-9148-e3be6c30e623}">
          <xlrd:rvb i="39"/>
        </ext>
      </extLst>
    </bk>
    <bk>
      <extLst>
        <ext uri="{3e2802c4-a4d2-4d8b-9148-e3be6c30e623}">
          <xlrd:rvb i="42"/>
        </ext>
      </extLst>
    </bk>
    <bk>
      <extLst>
        <ext uri="{3e2802c4-a4d2-4d8b-9148-e3be6c30e623}">
          <xlrd:rvb i="45"/>
        </ext>
      </extLst>
    </bk>
    <bk>
      <extLst>
        <ext uri="{3e2802c4-a4d2-4d8b-9148-e3be6c30e623}">
          <xlrd:rvb i="48"/>
        </ext>
      </extLst>
    </bk>
    <bk>
      <extLst>
        <ext uri="{3e2802c4-a4d2-4d8b-9148-e3be6c30e623}">
          <xlrd:rvb i="51"/>
        </ext>
      </extLst>
    </bk>
    <bk>
      <extLst>
        <ext uri="{3e2802c4-a4d2-4d8b-9148-e3be6c30e623}">
          <xlrd:rvb i="54"/>
        </ext>
      </extLst>
    </bk>
    <bk>
      <extLst>
        <ext uri="{3e2802c4-a4d2-4d8b-9148-e3be6c30e623}">
          <xlrd:rvb i="61"/>
        </ext>
      </extLst>
    </bk>
    <bk>
      <extLst>
        <ext uri="{3e2802c4-a4d2-4d8b-9148-e3be6c30e623}">
          <xlrd:rvb i="67"/>
        </ext>
      </extLst>
    </bk>
    <bk>
      <extLst>
        <ext uri="{3e2802c4-a4d2-4d8b-9148-e3be6c30e623}">
          <xlrd:rvb i="70"/>
        </ext>
      </extLst>
    </bk>
    <bk>
      <extLst>
        <ext uri="{3e2802c4-a4d2-4d8b-9148-e3be6c30e623}">
          <xlrd:rvb i="73"/>
        </ext>
      </extLst>
    </bk>
    <bk>
      <extLst>
        <ext uri="{3e2802c4-a4d2-4d8b-9148-e3be6c30e623}">
          <xlrd:rvb i="79"/>
        </ext>
      </extLst>
    </bk>
    <bk>
      <extLst>
        <ext uri="{3e2802c4-a4d2-4d8b-9148-e3be6c30e623}">
          <xlrd:rvb i="85"/>
        </ext>
      </extLst>
    </bk>
    <bk>
      <extLst>
        <ext uri="{3e2802c4-a4d2-4d8b-9148-e3be6c30e623}">
          <xlrd:rvb i="91"/>
        </ext>
      </extLst>
    </bk>
    <bk>
      <extLst>
        <ext uri="{3e2802c4-a4d2-4d8b-9148-e3be6c30e623}">
          <xlrd:rvb i="97"/>
        </ext>
      </extLst>
    </bk>
    <bk>
      <extLst>
        <ext uri="{3e2802c4-a4d2-4d8b-9148-e3be6c30e623}">
          <xlrd:rvb i="103"/>
        </ext>
      </extLst>
    </bk>
    <bk>
      <extLst>
        <ext uri="{3e2802c4-a4d2-4d8b-9148-e3be6c30e623}">
          <xlrd:rvb i="109"/>
        </ext>
      </extLst>
    </bk>
    <bk>
      <extLst>
        <ext uri="{3e2802c4-a4d2-4d8b-9148-e3be6c30e623}">
          <xlrd:rvb i="112"/>
        </ext>
      </extLst>
    </bk>
    <bk>
      <extLst>
        <ext uri="{3e2802c4-a4d2-4d8b-9148-e3be6c30e623}">
          <xlrd:rvb i="118"/>
        </ext>
      </extLst>
    </bk>
    <bk>
      <extLst>
        <ext uri="{3e2802c4-a4d2-4d8b-9148-e3be6c30e623}">
          <xlrd:rvb i="124"/>
        </ext>
      </extLst>
    </bk>
    <bk>
      <extLst>
        <ext uri="{3e2802c4-a4d2-4d8b-9148-e3be6c30e623}">
          <xlrd:rvb i="130"/>
        </ext>
      </extLst>
    </bk>
    <bk>
      <extLst>
        <ext uri="{3e2802c4-a4d2-4d8b-9148-e3be6c30e623}">
          <xlrd:rvb i="133"/>
        </ext>
      </extLst>
    </bk>
    <bk>
      <extLst>
        <ext uri="{3e2802c4-a4d2-4d8b-9148-e3be6c30e623}">
          <xlrd:rvb i="136"/>
        </ext>
      </extLst>
    </bk>
    <bk>
      <extLst>
        <ext uri="{3e2802c4-a4d2-4d8b-9148-e3be6c30e623}">
          <xlrd:rvb i="139"/>
        </ext>
      </extLst>
    </bk>
    <bk>
      <extLst>
        <ext uri="{3e2802c4-a4d2-4d8b-9148-e3be6c30e623}">
          <xlrd:rvb i="142"/>
        </ext>
      </extLst>
    </bk>
    <bk>
      <extLst>
        <ext uri="{3e2802c4-a4d2-4d8b-9148-e3be6c30e623}">
          <xlrd:rvb i="145"/>
        </ext>
      </extLst>
    </bk>
    <bk>
      <extLst>
        <ext uri="{3e2802c4-a4d2-4d8b-9148-e3be6c30e623}">
          <xlrd:rvb i="148"/>
        </ext>
      </extLst>
    </bk>
    <bk>
      <extLst>
        <ext uri="{3e2802c4-a4d2-4d8b-9148-e3be6c30e623}">
          <xlrd:rvb i="151"/>
        </ext>
      </extLst>
    </bk>
    <bk>
      <extLst>
        <ext uri="{3e2802c4-a4d2-4d8b-9148-e3be6c30e623}">
          <xlrd:rvb i="157"/>
        </ext>
      </extLst>
    </bk>
    <bk>
      <extLst>
        <ext uri="{3e2802c4-a4d2-4d8b-9148-e3be6c30e623}">
          <xlrd:rvb i="163"/>
        </ext>
      </extLst>
    </bk>
    <bk>
      <extLst>
        <ext uri="{3e2802c4-a4d2-4d8b-9148-e3be6c30e623}">
          <xlrd:rvb i="166"/>
        </ext>
      </extLst>
    </bk>
    <bk>
      <extLst>
        <ext uri="{3e2802c4-a4d2-4d8b-9148-e3be6c30e623}">
          <xlrd:rvb i="169"/>
        </ext>
      </extLst>
    </bk>
    <bk>
      <extLst>
        <ext uri="{3e2802c4-a4d2-4d8b-9148-e3be6c30e623}">
          <xlrd:rvb i="172"/>
        </ext>
      </extLst>
    </bk>
  </futureMetadata>
  <cellMetadata count="1">
    <bk>
      <rc t="1" v="0"/>
    </bk>
  </cellMetadata>
  <valueMetadata count="43">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valueMetadata>
</metadata>
</file>

<file path=xl/sharedStrings.xml><?xml version="1.0" encoding="utf-8"?>
<sst xmlns="http://schemas.openxmlformats.org/spreadsheetml/2006/main" count="13" uniqueCount="13">
  <si>
    <t xml:space="preserve">name </t>
    <phoneticPr fontId="1" type="noConversion"/>
  </si>
  <si>
    <t>Ticker</t>
    <phoneticPr fontId="1" type="noConversion"/>
  </si>
  <si>
    <t>change</t>
    <phoneticPr fontId="1" type="noConversion"/>
  </si>
  <si>
    <t>52w hi</t>
    <phoneticPr fontId="1" type="noConversion"/>
  </si>
  <si>
    <t>52w lo</t>
    <phoneticPr fontId="1" type="noConversion"/>
  </si>
  <si>
    <t>markte cap (m)</t>
    <phoneticPr fontId="1" type="noConversion"/>
  </si>
  <si>
    <t>volume (m)</t>
    <phoneticPr fontId="1" type="noConversion"/>
  </si>
  <si>
    <t>avg volume (m)</t>
    <phoneticPr fontId="1" type="noConversion"/>
  </si>
  <si>
    <t>shares (m)</t>
    <phoneticPr fontId="1" type="noConversion"/>
  </si>
  <si>
    <t>Cost</t>
    <phoneticPr fontId="1" type="noConversion"/>
  </si>
  <si>
    <t>Change</t>
    <phoneticPr fontId="1" type="noConversion"/>
  </si>
  <si>
    <t xml:space="preserve">Change </t>
    <phoneticPr fontId="1" type="noConversion"/>
  </si>
  <si>
    <t>Today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</si>
</sst>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3" formatCode="0.0%"/>
    <numFmt numFmtId="184" formatCode="#,##0.00_ "/>
    <numFmt numFmtId="185" formatCode="#,##0_ "/>
    <numFmt numFmtId="186" formatCode="0.00_ "/>
    <numFmt numFmtId="187" formatCode="[$-409]d\-mmm;@"/>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
    <xf numFmtId="0" fontId="0" fillId="0" borderId="0" xfId="0">
      <alignment vertical="center"/>
    </xf>
    <xf numFmtId="183" fontId="0" fillId="0" borderId="0" xfId="0" applyNumberFormat="1">
      <alignment vertical="center"/>
    </xf>
    <xf numFmtId="184" fontId="0" fillId="0" borderId="0" xfId="0" applyNumberFormat="1">
      <alignment vertical="center"/>
    </xf>
    <xf numFmtId="185" fontId="0" fillId="0" borderId="0" xfId="0" applyNumberFormat="1">
      <alignment vertical="center"/>
    </xf>
    <xf numFmtId="186" fontId="0" fillId="0" borderId="0" xfId="0" applyNumberFormat="1">
      <alignment vertical="center"/>
    </xf>
    <xf numFmtId="9" fontId="0" fillId="0" borderId="0" xfId="1" applyFont="1">
      <alignment vertical="center"/>
    </xf>
    <xf numFmtId="183" fontId="0" fillId="0" borderId="0" xfId="1" applyNumberFormat="1" applyFont="1">
      <alignment vertical="center"/>
    </xf>
    <xf numFmtId="187" fontId="0" fillId="0" borderId="0" xfId="0" applyNumberForma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73">
  <rv s="0">
    <v>http://en.wikipedia.org/wiki/Public_domain</v>
    <v>Public domain</v>
  </rv>
  <rv s="0">
    <v>http://nl.wikipedia.org/wiki/Apple_Inc.</v>
    <v>Wikipedia</v>
  </rv>
  <rv s="1">
    <v>0</v>
    <v>1</v>
  </rv>
  <rv s="2">
    <v>6</v>
    <v>https://www.bing.com/th?id=AMMS_5bc8393c85a56e6bb6524ea7b3970bad&amp;qlt=95</v>
    <v>2</v>
    <v>0</v>
    <v>https://www.bing.com/images/search?form=xlimg&amp;q=apple+inc</v>
    <v>Image of APPLE INC.</v>
  </rv>
  <rv s="0">
    <v>https://www.bing.com/financeapi/forcetrigger?t=a1mou2&amp;q=XNAS%3aAAPL&amp;form=skydnc</v>
    <v>Learn more on Bing</v>
  </rv>
  <rv s="3">
    <v>en-GB</v>
    <v>a1mou2</v>
    <v>268435456</v>
    <v>1</v>
    <v>Powered by Refinitiv</v>
    <v>0</v>
    <v>APPLE INC. (XNAS:AAPL)</v>
    <v>3</v>
    <v>4</v>
    <v>Finance</v>
    <v>5</v>
    <v>157.26</v>
    <v>107.32</v>
    <v>1.2168000000000001</v>
    <v>0.22</v>
    <v>1.338E-4</v>
    <v>1.474E-3</v>
    <v>0.02</v>
    <v>USD</v>
    <v>Apple Inc. designs, manufactures and markets smartphones, personal computers, tablets, wearables and accessories, and sells a variety of related services. The Company’s products include iPhone, Mac, iPad, and Wearables, Home and Accessories. iPhone is the Company’s line of smartphones based on its iOS operating system. Mac is the Company’s line of personal computers based on its macOS operating system. iPad is the Company’s line of multi-purpose tablets based on its iPadOS operating system. Wearables, Home and Accessories includes AirPods, Apple TV, Apple Watch, Beats products, HomePod, iPod touch and other Apple-branded and third-party accessories. AirPods are the Company’s wireless headphones that interact with Siri. Apple Watch is the Company’s line of smart watches. Its services include Advertising, AppleCare, Cloud Services, Digital Content and Payment Services. Its customers are primarily in the consumer, small and mid-sized business, education, enterprise and government markets.</v>
    <v>147000</v>
    <v>Nasdaq Stock Market</v>
    <v>XNAS</v>
    <v>XNAS</v>
    <v>1 Apple Park Way, CUPERTINO, CA, 95014-0642 US</v>
    <v>149.63999999999999</v>
    <v>3</v>
    <v>Computers, Phones &amp; Household Electronics</v>
    <v>Stock</v>
    <v>44490.842207534377</v>
    <v>4</v>
    <v>147.87</v>
    <v>2470929811600</v>
    <v>APPLE INC.</v>
    <v>APPLE INC.</v>
    <v>148.80000000000001</v>
    <v>29.2315</v>
    <v>149.26</v>
    <v>149.47999999999999</v>
    <v>149.5</v>
    <v>16530170000</v>
    <v>AAPL</v>
    <v>APPLE INC. (XNAS:AAPL)</v>
    <v>60909501</v>
    <v>79630105</v>
    <v>1977</v>
  </rv>
  <rv s="4">
    <v>5</v>
  </rv>
  <rv s="0">
    <v>http://en.wikipedia.org/wiki/CBS_Corporation</v>
    <v>Wikipedia</v>
  </rv>
  <rv s="1">
    <v>0</v>
    <v>7</v>
  </rv>
  <rv s="2">
    <v>6</v>
    <v>https://www.bing.com/th?id=AMMS_f743416e70a1b03524deef274e476089&amp;qlt=95</v>
    <v>8</v>
    <v>0</v>
    <v>https://www.bing.com/images/search?form=xlimg&amp;q=cbs+corporation</v>
    <v>Image of VIACOMCBS INC.</v>
  </rv>
  <rv s="0">
    <v>https://www.bing.com/financeapi/forcetrigger?t=a1pb4c&amp;q=XNAS%3aVIAC&amp;form=skydnc</v>
    <v>Learn more on Bing</v>
  </rv>
  <rv s="3">
    <v>en-GB</v>
    <v>a1pb4c</v>
    <v>268435456</v>
    <v>1</v>
    <v>Powered by Refinitiv</v>
    <v>0</v>
    <v>VIACOMCBS INC. (XNAS:VIAC)</v>
    <v>3</v>
    <v>4</v>
    <v>Finance</v>
    <v>5</v>
    <v>101.97</v>
    <v>27.1</v>
    <v>1.6558999999999999</v>
    <v>-1.0900000000000001</v>
    <v>-2.6469999999999998E-4</v>
    <v>-2.8041999999999997E-2</v>
    <v>-0.01</v>
    <v>USD</v>
    <v>ViacomCBS Inc. is a global media and entertainment company that creates content for audiences worldwide. The Company's business segments include TV Entertainment, Cable Networks, and Filmed Entertainment. The TV Entertainment segment operates the CBS Television Network, its domestic broadcast network; CBS Studios and CBS Media Ventures, its television production and syndication operations; its CBS branded streaming services, including CBS All Access/Paramount+; CBS Sports Network, and its cable network focused on college athletics and other sports. The Cable Networks segment operates a portfolio of streaming services, including Pluto TV, a free advertising-supported streaming television (FAST) service and Showtime Networks’ subscription streaming service (SHOWTIME OTT). The Filmed Entertainment segment operates Paramount Pictures, Paramount Players, Paramount Animation and Paramount Television Studios, and also includes Miramax, a consolidated joint venture.</v>
    <v>22109</v>
    <v>Nasdaq Stock Market</v>
    <v>XNAS</v>
    <v>XNAS</v>
    <v>1515 Broadway, NEW YORK, NY, 10036 US</v>
    <v>39.26</v>
    <v>9</v>
    <v>Media &amp; Publishing</v>
    <v>Stock</v>
    <v>44490.842134305465</v>
    <v>10</v>
    <v>37.76</v>
    <v>25241000000</v>
    <v>VIACOMCBS INC.</v>
    <v>VIACOMCBS INC.</v>
    <v>38.82</v>
    <v>9.9575999999999993</v>
    <v>38.869999999999997</v>
    <v>37.78</v>
    <v>37.770000000000003</v>
    <v>646521000</v>
    <v>VIAC</v>
    <v>VIACOMCBS INC. (XNAS:VIAC)</v>
    <v>15602685</v>
    <v>8354419</v>
    <v>1986</v>
  </rv>
  <rv s="4">
    <v>11</v>
  </rv>
  <rv s="0">
    <v>https://www.bing.com/financeapi/forcetrigger?t=a25hm7&amp;q=ARCX%3aVOO&amp;form=skydnc</v>
    <v>Learn more on Bing</v>
  </rv>
  <rv s="5">
    <v>en-GB</v>
    <v>a25hm7</v>
    <v>268435456</v>
    <v>1</v>
    <v>Powered by Refinitiv</v>
    <v>7</v>
    <v>Vanguard 500 Idx;ETF (ARCX:VOO)</v>
    <v>8</v>
    <v>9</v>
    <v>Finance</v>
    <v>10</v>
    <v>417.44</v>
    <v>296.37</v>
    <v>1.0004</v>
    <v>1.1200000000000001</v>
    <v>-3.836E-4</v>
    <v>2.6919999999999999E-3</v>
    <v>-0.16</v>
    <v>USD</v>
    <v>NYSE Arca</v>
    <v>ARCX</v>
    <v>2.9999999999999997E-4</v>
    <v>417.24</v>
    <v>ETF</v>
    <v>44490.842320983596</v>
    <v>13</v>
    <v>414.94490000000002</v>
    <v>246962078828</v>
    <v>Vanguard 500 Idx;ETF</v>
    <v>415.26</v>
    <v>415.99</v>
    <v>417.11</v>
    <v>416.95</v>
    <v>VOO</v>
    <v>Vanguard 500 Idx;ETF (ARCX:VOO)</v>
    <v>2519971</v>
    <v>5462381</v>
  </rv>
  <rv s="4">
    <v>14</v>
  </rv>
  <rv s="6">
    <v>12</v>
    <v>Shares outstanding</v>
    <v>0</v>
  </rv>
  <rv s="0">
    <v>https://www.bing.com/financeapi/forcetrigger?t=a22wz2&amp;q=XNYS%3aSHOP&amp;form=skydnc</v>
    <v>Learn more on Bing</v>
  </rv>
  <rv s="7">
    <v>en-GB</v>
    <v>a22wz2</v>
    <v>268435456</v>
    <v>1</v>
    <v>Powered by Refinitiv</v>
    <v>11</v>
    <v>SHOPIFY INC. (XNYS:SHOP)</v>
    <v>12</v>
    <v>13</v>
    <v>Finance</v>
    <v>5</v>
    <v>1650</v>
    <v>875</v>
    <v>1.4616</v>
    <v>7.94</v>
    <v>-1.451E-3</v>
    <v>5.3380000000000007E-3</v>
    <v>-2.17</v>
    <v>USD</v>
    <v>Shopify Inc. (Shopify) provides a cloud-based, multi-channel commerce platform designed for small and medium-sized businesses. The Company offers subscription solutions and merchant solutions. The Company's software is used by merchants to run their business across all of their sales channels, including Web and mobile storefronts, physical retail locations, social media storefronts and marketplaces. The Shopify platform provides merchants with a single view of their business and customers across all of their sales channels and enables them to manage products and inventory, process orders and payments, ship orders, build customer relationships and leverage analytics and reporting all from one integrated back office. The Shopify platform includes a mobile-optimized checkout system, which is designed to enable merchants' consumers to buy products over mobile Websites.</v>
    <v>7000</v>
    <v>New York Stock Exchange</v>
    <v>XNYS</v>
    <v>XNYS</v>
    <v>151 O'connor Street, Ground Floor, OTTAWA, ON, K2P 2L8 CA</v>
    <v>1506.4</v>
    <v>Software &amp; IT Services</v>
    <v>Stock</v>
    <v>44490.842038633593</v>
    <v>17</v>
    <v>1472.36</v>
    <v>185581900000</v>
    <v>SHOPIFY INC.</v>
    <v>SHOPIFY INC.</v>
    <v>1474.28</v>
    <v>76.802199999999999</v>
    <v>1487.47</v>
    <v>1495.41</v>
    <v>1493.24</v>
    <v>124763400</v>
    <v>SHOP</v>
    <v>SHOPIFY INC. (XNYS:SHOP)</v>
    <v>605785</v>
    <v>813703</v>
    <v>2004</v>
  </rv>
  <rv s="4">
    <v>18</v>
  </rv>
  <rv s="0">
    <v>http://en.wikipedia.org/wiki/LVMH</v>
    <v>Wikipedia</v>
  </rv>
  <rv s="1">
    <v>0</v>
    <v>20</v>
  </rv>
  <rv s="2">
    <v>6</v>
    <v>https://www.bing.com/th?id=AMMS_46428c212680f5702b6fb10386cc2070&amp;qlt=95</v>
    <v>21</v>
    <v>0</v>
    <v>https://www.bing.com/images/search?form=xlimg&amp;q=lvmh</v>
    <v>Image of LVMH Moet Hennessy Louis Vuitton SE</v>
  </rv>
  <rv s="0">
    <v>https://www.bing.com/financeapi/forcetrigger?t=a2nj7w&amp;q=OTCM%3aLVMUY&amp;form=skydnc</v>
    <v>Learn more on Bing</v>
  </rv>
  <rv s="8">
    <v>en-GB</v>
    <v>a2nj7w</v>
    <v>268435456</v>
    <v>1</v>
    <v>Powered by Refinitiv</v>
    <v>14</v>
    <v>LVMH Moet Hennessy Louis Vuitton SE (OTCM:LVMUY)</v>
    <v>3</v>
    <v>15</v>
    <v>Finance</v>
    <v>16</v>
    <v>168.06</v>
    <v>93</v>
    <v>0.86280000000000001</v>
    <v>1.4750000000000001</v>
    <v>9.6499999999999989E-3</v>
    <v>USD</v>
    <v>LVMH Moet Hennessy Louis Vuitton SE is a France-based luxury group active in six sectors: Wines and Spirits, Fashion and Leather Goods, Perfumes and Cosmetics, Watches and Jewelry, Selective Retailing and Other Activities. Wines and Spirits owns brands, such as Moet &amp; Chandon, Krug, Veuve Clicquot, Hennessy and Chteau d’Yquem, among others. Fashion and Leather Goods owns brands, such as Luis Vuitton, Christian Dior and Givenchy, among others. Perfumes and Cosmetics owns brands, such as Parfums Christian Dior, Parfums Givenchy Guerlain, Benefit Cosmetics, Fresh and Make Up For Ever, among others. Watches and Jewelry owns brands, including TAG Heuer, Hublo, Zenith, Bulgari, Chaumet and Fred, among others. Selective Retailing owns the brands DFS, Miami Cruiseline, Sephora and Le Bon Marche Rive Gauche, among others. Other Activities includes lifestyle, culture and the arts brands, such as Les Echos, Royal Van Lent, and Cheval Blanc. The Company is active worldwide.</v>
    <v>148343</v>
    <v>OTC Markets</v>
    <v>OTCM</v>
    <v>OTCM</v>
    <v>22, avenue Montaigne, PARIS, ILE-DE-FRANCE, 75008 FR</v>
    <v>154.36000000000001</v>
    <v>22</v>
    <v>Textiles &amp; Apparel</v>
    <v>Stock</v>
    <v>44490.831101620315</v>
    <v>23</v>
    <v>152.68</v>
    <v>385217300000</v>
    <v>LVMH Moet Hennessy Louis Vuitton SE</v>
    <v>LVMH Moet Hennessy Louis Vuitton SE</v>
    <v>152.83000000000001</v>
    <v>34.315100000000001</v>
    <v>152.845</v>
    <v>154.32</v>
    <v>2523787000</v>
    <v>LVMUY</v>
    <v>LVMH Moet Hennessy Louis Vuitton SE (OTCM:LVMUY)</v>
    <v>69221</v>
    <v>1987</v>
  </rv>
  <rv s="4">
    <v>24</v>
  </rv>
  <rv s="6">
    <v>12</v>
    <v>Volume average</v>
    <v>0</v>
  </rv>
  <rv s="9">
    <v>12</v>
    <v>1</v>
  </rv>
  <rv s="0">
    <v>https://www.bing.com/financeapi/forcetrigger?t=a2jfdm&amp;q=OTCM%3aHESAY&amp;form=skydnc</v>
    <v>Learn more on Bing</v>
  </rv>
  <rv s="10">
    <v>en-GB</v>
    <v>a2jfdm</v>
    <v>268435456</v>
    <v>1</v>
    <v>Powered by Refinitiv</v>
    <v>17</v>
    <v>Hermes International SCA (OTCM:HESAY)</v>
    <v>12</v>
    <v>18</v>
    <v>Finance</v>
    <v>16</v>
    <v>159.28</v>
    <v>92.697500000000005</v>
    <v>0.4335</v>
    <v>2.2799999999999998</v>
    <v>1.4943E-2</v>
    <v>USD</v>
    <v>Hermes International SCA is a France-based company specialized in the design, manufacturing, and marketing of luxury products. The Company reports its businesses into a number segments, including Leather Goods and Saddler, which includes bags, riding, diaries and small leather goods; Ready-to-wear and Accessories, which includes Hermes ready-to-wear for men and women, belts, costume jewellery, gloves, hats and shoes; Other Hermes, which encompasses jewellery and hermes home products, such as the art of living and hermes tableware; Other product segment, which includes the production activities carried out on behalf of non-group brands, as well as the John Lobb, Saint-Louis, Puiforcat and Shang Xia products; Silk and Textiles; Perfumes, and Watches. Apart from France, Hermes International SCA is present in other countries in Europe, Asia and the Americas, among others.</v>
    <v>16966</v>
    <v>OTC Markets</v>
    <v>OTCM</v>
    <v>OTCM</v>
    <v>24 rue du Faubourg Saint Honore, PARIS, ILE-DE-FRANCE, 75008 FR</v>
    <v>155.19999999999999</v>
    <v>Textiles &amp; Apparel</v>
    <v>Stock</v>
    <v>44490.827859525001</v>
    <v>28</v>
    <v>153.94999999999999</v>
    <v>138243100000</v>
    <v>Hermes International SCA</v>
    <v>Hermes International SCA</v>
    <v>154.13</v>
    <v>152.58000000000001</v>
    <v>154.86000000000001</v>
    <v>105569400</v>
    <v>HESAY</v>
    <v>Hermes International SCA (OTCM:HESAY)</v>
    <v>21529</v>
    <v>1957</v>
  </rv>
  <rv s="4">
    <v>29</v>
  </rv>
  <rv s="0">
    <v>https://www.bing.com/financeapi/forcetrigger?t=by3nk2&amp;q=XTSE%3aBTCC.B&amp;form=skydnc</v>
    <v>Learn more on Bing</v>
  </rv>
  <rv s="11">
    <v>en-GB</v>
    <v>by3nk2</v>
    <v>268435456</v>
    <v>1</v>
    <v>Powered by Refinitiv</v>
    <v>19</v>
    <v>Purpose BitcoinCADETFNonCurHdg (XTSE:BTCC.B)</v>
    <v>8</v>
    <v>20</v>
    <v>Finance</v>
    <v>21</v>
    <v>12.27</v>
    <v>5.32</v>
    <v>-0.61</v>
    <v>-5.0206000000000001E-2</v>
    <v>CAD</v>
    <v>Toronto Stock Exchange</v>
    <v>XTSE</v>
    <v>12.01</v>
    <v>ETF</v>
    <v>44490.831921296296</v>
    <v>31</v>
    <v>11.37</v>
    <v>652866934</v>
    <v>Purpose BitcoinCADETFNonCurHdg</v>
    <v>12</v>
    <v>12.15</v>
    <v>11.54</v>
    <v>BTCC.B</v>
    <v>Purpose BitcoinCADETFNonCurHdg (XTSE:BTCC.B)</v>
    <v>2869277</v>
  </rv>
  <rv s="4">
    <v>32</v>
  </rv>
  <rv s="0">
    <v>https://www.bing.com/financeapi/forcetrigger?t=a1yv52&amp;q=XNAS%3aNVDA&amp;form=skydnc</v>
    <v>Learn more on Bing</v>
  </rv>
  <rv s="7">
    <v>en-GB</v>
    <v>a1yv52</v>
    <v>268435456</v>
    <v>1</v>
    <v>Powered by Refinitiv</v>
    <v>11</v>
    <v>NVIDIA CORPORATION (XNAS:NVDA)</v>
    <v>12</v>
    <v>13</v>
    <v>Finance</v>
    <v>5</v>
    <v>230.43</v>
    <v>115.66500000000001</v>
    <v>1.3891</v>
    <v>5.89</v>
    <v>1.1459999999999999E-3</v>
    <v>2.6648000000000002E-2</v>
    <v>0.26</v>
    <v>USD</v>
    <v>Nvidia Corporation is an artificial intelligence computing company. It operates through two segments: Graphics and Compute &amp; Networking. Its Graphics segment includes GeForce graphics processing unit (GPU), the GeForce NOW game streaming service and related infrastructure, and solutions for gaming platforms; Quadro/NVIDIA RTX GPUs for enterprise workstation graphics; virtual graphics processing unit (vGPU) software for cloud-based visual and virtual computing; and automotive platforms for infotainment systems. Its Compute &amp; Networking segment includes Data Center platforms and systems for artificial intelligence (AI), high-performance computing (HPC), and accelerated computing; Mellanox networking and interconnect solutions; automotive AI Cockpit, autonomous driving development agreements, and autonomous vehicle solutions; and Jetson for robotics and other embedded platforms. Its platforms address markets such as Gaming, Professional Visualization, Data Center, and Automotive.</v>
    <v>18975</v>
    <v>Nasdaq Stock Market</v>
    <v>XNAS</v>
    <v>XNAS</v>
    <v>2788 San Tomas Expy, SANTA CLARA, CA, 95051-0952 US</v>
    <v>227.11</v>
    <v>Semiconductors &amp; Semiconductor Equipment</v>
    <v>Stock</v>
    <v>44490.842223055472</v>
    <v>34</v>
    <v>220.83</v>
    <v>567300000000</v>
    <v>NVIDIA CORPORATION</v>
    <v>NVIDIA CORPORATION</v>
    <v>221</v>
    <v>78.897599999999997</v>
    <v>221.03</v>
    <v>226.92</v>
    <v>227.18</v>
    <v>2500000000</v>
    <v>NVDA</v>
    <v>NVIDIA CORPORATION (XNAS:NVDA)</v>
    <v>18406682</v>
    <v>23250237</v>
    <v>1998</v>
  </rv>
  <rv s="4">
    <v>35</v>
  </rv>
  <rv s="0">
    <v>https://www.bing.com/financeapi/forcetrigger?t=a1qc1h&amp;q=XNYS%3aCRM&amp;form=skydnc</v>
    <v>Learn more on Bing</v>
  </rv>
  <rv s="7">
    <v>en-GB</v>
    <v>a1qc1h</v>
    <v>268435456</v>
    <v>1</v>
    <v>Powered by Refinitiv</v>
    <v>11</v>
    <v>SALESFORCE.COM, INC. (XNYS:CRM)</v>
    <v>12</v>
    <v>13</v>
    <v>Finance</v>
    <v>5</v>
    <v>295.52999999999997</v>
    <v>201.51</v>
    <v>1.0591999999999999</v>
    <v>-0.48</v>
    <v>-4.1439999999999999E-4</v>
    <v>-1.655E-3</v>
    <v>-0.12</v>
    <v>USD</v>
    <v>Salesforce.com, Inc. focuses on customer relationship management (CRM) technology. The Company’s Customer 360 platform delivers a source which connects customer data across systems, applications and devices to help companies sell, service, market and conduct commerce from anywhere. It focuses on cloud, mobile, social, analytics and artificial intelligence (AI), which enables companies to transform their businesses. It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helps to connect their service agents with customers across any touchpoint. It also helps its customers resolve routine issues with predictions, recommendations and chatbots across digital channels.</v>
    <v>56606</v>
    <v>New York Stock Exchange</v>
    <v>XNYS</v>
    <v>XNYS</v>
    <v>415 Mission St Fl 3, SAN FRANCISCO, CA, 94105-2533 US</v>
    <v>291.57409999999999</v>
    <v>Software &amp; IT Services</v>
    <v>Stock</v>
    <v>44490.841822719529</v>
    <v>37</v>
    <v>288.27</v>
    <v>283528190000</v>
    <v>SALESFORCE.COM, INC.</v>
    <v>SALESFORCE.COM, INC.</v>
    <v>289.29000000000002</v>
    <v>115.0612</v>
    <v>290.08999999999997</v>
    <v>289.61</v>
    <v>289.49</v>
    <v>979000000</v>
    <v>CRM</v>
    <v>SALESFORCE.COM, INC. (XNYS:CRM)</v>
    <v>2806621</v>
    <v>5891174</v>
    <v>1999</v>
  </rv>
  <rv s="4">
    <v>38</v>
  </rv>
  <rv s="0">
    <v>https://www.bing.com/financeapi/forcetrigger?t=bvs2tc&amp;q=XNYS%3aYALA&amp;form=skydnc</v>
    <v>Learn more on Bing</v>
  </rv>
  <rv s="12">
    <v>en-GB</v>
    <v>bvs2tc</v>
    <v>268435456</v>
    <v>1</v>
    <v>Powered by Refinitiv</v>
    <v>22</v>
    <v>YALLA GROUP LIMITED (XNYS:YALA)</v>
    <v>12</v>
    <v>23</v>
    <v>Finance</v>
    <v>5</v>
    <v>41.35</v>
    <v>6.34</v>
    <v>-0.01</v>
    <v>0</v>
    <v>-1.4349999999999999E-3</v>
    <v>0</v>
    <v>USD</v>
    <v>Yalla Group Limited is a holding company. The Company, through its wholly-owned subsidiaries, operates a voice-centric social networking and entertainment platform in the Middle East and North Africa region. The Company’s mobile application, Yalla facilitates online voice-based chatting among users or voice live streaming, and Yalla Ludo provides a platform for board games such as Ludo and Domino. The platform allows individual users free access to the basic functions on the platform. It also provides enhanced experiences for individual users by sales of virtual items and provision of upgrade services on the platform. The Company operates its business through Yalla UAE, Hangzhou Yale and Shenzhen Moov. Yalla UAE functions as its primary business operation center and engages in sales, marketing, customer service and other business operations. Hangzhou Yale performs technology and product development functions. Shenzhen Moov primarily performs marketing and financial reporting functions.</v>
    <v>374</v>
    <v>New York Stock Exchange</v>
    <v>XNYS</v>
    <v>XNYS</v>
    <v>Building 16, Dubai Internet City, DUBAI, DUBAI AE</v>
    <v>7.13</v>
    <v>Software &amp; IT Services</v>
    <v>Stock</v>
    <v>44490.833348147658</v>
    <v>40</v>
    <v>6.85</v>
    <v>1001753496</v>
    <v>YALLA GROUP LIMITED</v>
    <v>YALLA GROUP LIMITED</v>
    <v>6.91</v>
    <v>132.88849999999999</v>
    <v>6.97</v>
    <v>6.96</v>
    <v>6.96</v>
    <v>143930100</v>
    <v>YALA</v>
    <v>YALLA GROUP LIMITED (XNYS:YALA)</v>
    <v>500152</v>
    <v>1134426</v>
  </rv>
  <rv s="4">
    <v>41</v>
  </rv>
  <rv s="0">
    <v>https://www.bing.com/financeapi/forcetrigger?t=bwxxfr&amp;q=XNAS%3aWISH&amp;form=skydnc</v>
    <v>Learn more on Bing</v>
  </rv>
  <rv s="13">
    <v>en-GB</v>
    <v>bwxxfr</v>
    <v>268435456</v>
    <v>1</v>
    <v>Powered by Refinitiv</v>
    <v>24</v>
    <v>ContextLogic Inc (XNAS:WISH)</v>
    <v>12</v>
    <v>25</v>
    <v>Finance</v>
    <v>5</v>
    <v>32.849899999999998</v>
    <v>4.6100000000000003</v>
    <v>-0.27</v>
    <v>-6.8730000000000006E-3</v>
    <v>-4.4335000000000006E-2</v>
    <v>-0.04</v>
    <v>USD</v>
    <v>ContextLogic Inc. is a mobile electronic commerce company. The Company provides a discovery-based shopping platform, which connects merchants' products to users based on user preferences. Its personalized product feed enables the users to discover products to purchase by scrolling through its mobile application and browsing. The Company incorporates user-generated content including photos, videos, and reviews, and a range of products. It provides the merchants with a suite of services, including demand generation and engagement, user-generated content creation, data intelligence, promotional and logistics capabilities, and business operations support. ProductBoost is its advertising tool for merchants, which helps to promote their products on its platform. It assists merchants with international compliance, payment processing, user support, and other services. Its platform includes a merchant dashboard with built-in analytics to help merchants sell products and track their performance.</v>
    <v>875</v>
    <v>Nasdaq Stock Market</v>
    <v>XNAS</v>
    <v>XNAS</v>
    <v>One Sansome Street 33Rd Floor, 40th Floor, SAN FRANCISCO, CA, 94104 US</v>
    <v>6.0730000000000004</v>
    <v>Software &amp; IT Services</v>
    <v>Stock</v>
    <v>44490.842284756247</v>
    <v>43</v>
    <v>5.6950000000000003</v>
    <v>3654960000</v>
    <v>ContextLogic Inc</v>
    <v>ContextLogic Inc</v>
    <v>5.99</v>
    <v>6.09</v>
    <v>5.82</v>
    <v>5.78</v>
    <v>WISH</v>
    <v>ContextLogic Inc (XNAS:WISH)</v>
    <v>53550771</v>
    <v>37307214</v>
  </rv>
  <rv s="4">
    <v>44</v>
  </rv>
  <rv s="0">
    <v>https://www.bing.com/financeapi/forcetrigger?t=a25obh&amp;q=XNYS%3aVZ&amp;form=skydnc</v>
    <v>Learn more on Bing</v>
  </rv>
  <rv s="7">
    <v>en-GB</v>
    <v>a25obh</v>
    <v>268435456</v>
    <v>1</v>
    <v>Powered by Refinitiv</v>
    <v>11</v>
    <v>VERIZON COMMUNICATIONS INC. (XNYS:VZ)</v>
    <v>12</v>
    <v>13</v>
    <v>Finance</v>
    <v>5</v>
    <v>61.95</v>
    <v>50.86</v>
    <v>0.4209</v>
    <v>-0.21</v>
    <v>-6.5539999999999999E-4</v>
    <v>-3.9170000000000003E-3</v>
    <v>-3.5000000000000003E-2</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135500</v>
    <v>New York Stock Exchange</v>
    <v>XNYS</v>
    <v>XNYS</v>
    <v>1095 Avenue of the Americas, NEW YORK, NY, 10036-6797 US</v>
    <v>53.926000000000002</v>
    <v>Telecommunications Services</v>
    <v>Stock</v>
    <v>44490.84232207109</v>
    <v>46</v>
    <v>53.07</v>
    <v>221082194400</v>
    <v>VERIZON COMMUNICATIONS INC.</v>
    <v>VERIZON COMMUNICATIONS INC.</v>
    <v>53.78</v>
    <v>10.0791</v>
    <v>53.61</v>
    <v>53.4</v>
    <v>53.365000000000002</v>
    <v>4140116000</v>
    <v>VZ</v>
    <v>VERIZON COMMUNICATIONS INC. (XNYS:VZ)</v>
    <v>17711215</v>
    <v>21069440</v>
    <v>1983</v>
  </rv>
  <rv s="4">
    <v>47</v>
  </rv>
  <rv s="0">
    <v>https://www.bing.com/financeapi/forcetrigger?t=a256cw&amp;q=XNYS%3aV&amp;form=skydnc</v>
    <v>Learn more on Bing</v>
  </rv>
  <rv s="7">
    <v>en-GB</v>
    <v>a256cw</v>
    <v>268435456</v>
    <v>1</v>
    <v>Powered by Refinitiv</v>
    <v>11</v>
    <v>VISA INC. (XNYS:V)</v>
    <v>12</v>
    <v>13</v>
    <v>Finance</v>
    <v>5</v>
    <v>252.67</v>
    <v>179.23</v>
    <v>0.96970000000000001</v>
    <v>-1.42</v>
    <v>1.3039999999999998E-3</v>
    <v>-6.136E-3</v>
    <v>0.3</v>
    <v>USD</v>
    <v>Visa Inc. (Visa) is a payments technology company that provides digital payments across more than 200 countries and territories. The Company connects consumers, merchants, financial institutions, businesses, strategic partners and government entities to electronic payments. The Company operates through payment services segment. The Company's transaction processing network, VisaNet, facilitates authorization, clearing and settlement of payment transactions and enables to provide its financial institution and merchant clients a range of products, platforms and value-added services. The Company is a retail electronic payment network based on payments volume, number of transactions and number of cards in circulation. Its products/services include transaction processing services, Visa-branded payment products, including credit, debit, prepaid and cash access programs for individual, business and government account holders.</v>
    <v>20500</v>
    <v>New York Stock Exchange</v>
    <v>XNYS</v>
    <v>XNYS</v>
    <v>900 Metro Center Blvd, FOSTER CITY, CA, 94404 US</v>
    <v>230.83</v>
    <v>Software &amp; IT Services</v>
    <v>Stock</v>
    <v>44490.842259664059</v>
    <v>49</v>
    <v>226.3</v>
    <v>489167910000</v>
    <v>VISA INC.</v>
    <v>VISA INC.</v>
    <v>230.68</v>
    <v>53.609200000000001</v>
    <v>231.42</v>
    <v>230</v>
    <v>230.3</v>
    <v>2126817000</v>
    <v>V</v>
    <v>VISA INC. (XNYS:V)</v>
    <v>5949290</v>
    <v>6826486</v>
    <v>2007</v>
  </rv>
  <rv s="4">
    <v>50</v>
  </rv>
  <rv s="0">
    <v>https://www.bing.com/financeapi/forcetrigger?t=a24kar&amp;q=XNAS%3aTSLA&amp;form=skydnc</v>
    <v>Learn more on Bing</v>
  </rv>
  <rv s="7">
    <v>en-GB</v>
    <v>a24kar</v>
    <v>268435456</v>
    <v>1</v>
    <v>Powered by Refinitiv</v>
    <v>11</v>
    <v>TESLA, INC. (XNAS:TSLA)</v>
    <v>12</v>
    <v>13</v>
    <v>Finance</v>
    <v>5</v>
    <v>900.4</v>
    <v>379.11</v>
    <v>1.8741000000000001</v>
    <v>28.2</v>
    <v>-1.2470000000000001E-3</v>
    <v>3.2570999999999996E-2</v>
    <v>-1.115</v>
    <v>USD</v>
    <v>Tesla, Inc. designs, develops, manufactures, sells and lease electric vehicles and energy generation and storage systems, and offer services related to its sustainable energy products. The Company's segments include automotive, and energy generation and storage. The automotive segment includes the design, development, manufacturing, sales and leasing of electric vehicles as well as sales of automotive regulatory credits. The energy generation and storage segment include the design, manufacture, installation, sales and leasing of solar energy systems and energy storage products, services related to its products, and sales of solar energy system incentives. Its automotive products include Model 3, Model Y, Model S and Model X. Model 3 is a four-door sedan. Model Y is a sport utility vehicle (SUV) built on the Model 3 platform. Model S is a four-door sedan. Model X is an SUV. The Company's energy storage products include Powerwall, Powerpack and Megapack.</v>
    <v>70757</v>
    <v>Nasdaq Stock Market</v>
    <v>XNAS</v>
    <v>XNAS</v>
    <v>3500 Deer Creek Rd, PALO ALTO, CA, 94304-1317 US</v>
    <v>900</v>
    <v>Automobiles &amp; Auto Parts</v>
    <v>Stock</v>
    <v>44490.84233086797</v>
    <v>52</v>
    <v>855.50459999999998</v>
    <v>885073499400</v>
    <v>TESLA, INC.</v>
    <v>TESLA, INC.</v>
    <v>856.5</v>
    <v>452.7319</v>
    <v>865.8</v>
    <v>894</v>
    <v>892.88499999999999</v>
    <v>990015100</v>
    <v>TSLA</v>
    <v>TESLA, INC. (XNAS:TSLA)</v>
    <v>31211000</v>
    <v>19106433</v>
    <v>2003</v>
  </rv>
  <rv s="4">
    <v>53</v>
  </rv>
  <rv s="0">
    <v>https://creativecommons.org/licenses/by-sa/4.0</v>
    <v>CC BY-SA 4.0</v>
  </rv>
  <rv s="0">
    <v>http://en.wikipedia.org/wiki/Stratasys</v>
    <v>Wikipedia</v>
  </rv>
  <rv s="1">
    <v>55</v>
    <v>56</v>
  </rv>
  <rv s="2">
    <v>6</v>
    <v>https://www.bing.com/th?id=AMMS_9b73e16b74be32b81af4768925482bea&amp;qlt=95</v>
    <v>57</v>
    <v>0</v>
    <v>https://www.bing.com/images/search?form=xlimg&amp;q=stratasys</v>
    <v>Image of STRATASYS LTD</v>
  </rv>
  <rv s="0">
    <v>https://www.bing.com/financeapi/forcetrigger?t=a23myc&amp;q=XNAS%3aSSYS&amp;form=skydnc</v>
    <v>Learn more on Bing</v>
  </rv>
  <rv s="3">
    <v>en-GB</v>
    <v>a23myc</v>
    <v>268435456</v>
    <v>1</v>
    <v>Powered by Refinitiv</v>
    <v>0</v>
    <v>STRATASYS LTD (XNAS:SSYS)</v>
    <v>3</v>
    <v>4</v>
    <v>Finance</v>
    <v>5</v>
    <v>56.95</v>
    <v>12.48</v>
    <v>1.2116</v>
    <v>0.12</v>
    <v>0</v>
    <v>4.0769999999999999E-3</v>
    <v>0</v>
    <v>USD</v>
    <v>Stratasys Ltd. is a company engaged in providing connected, polymer-based three-dimensional (3D) printing solutions, across the entire manufacturing value chain. The Company has approximately 1,600 granted and pending additive technology patents used to create models, prototypes, manufacturing tools, and production parts for a multitude of industries, including aerospace, automotive, transportation, healthcare, consumer products, dental, medical, and education. Its additive manufacturing ecosystem of solutions and expertise includes materials, software, expert services, and on-demand parts production. Its industrial-grade professional 3D printers use PolyJet or FDM technologies to provide solutions to a range of needs from rapid prototyping to manufacturing. Its 3D printers include Connex3 Objet260, F120, F170, Objet30 and others.</v>
    <v>1981</v>
    <v>Nasdaq Stock Market</v>
    <v>XNAS</v>
    <v>XNAS</v>
    <v>7665 Commerce Way, EDEN PRAIRIE, MN, 55344-2001 US</v>
    <v>30.45</v>
    <v>58</v>
    <v>Electronic Equipment &amp; Parts</v>
    <v>Stock</v>
    <v>44490.833560798441</v>
    <v>59</v>
    <v>29.27</v>
    <v>1934541576</v>
    <v>STRATASYS LTD</v>
    <v>STRATASYS LTD</v>
    <v>29.43</v>
    <v>221.22409999999999</v>
    <v>29.43</v>
    <v>29.55</v>
    <v>29.55</v>
    <v>65466720</v>
    <v>SSYS</v>
    <v>STRATASYS LTD (XNAS:SSYS)</v>
    <v>825455</v>
    <v>966167</v>
    <v>1998</v>
  </rv>
  <rv s="4">
    <v>60</v>
  </rv>
  <rv s="0">
    <v>http://ko.wikipedia.org/wiki/S&amp;P_글로벌</v>
    <v>Wikipedia</v>
  </rv>
  <rv s="1">
    <v>0</v>
    <v>62</v>
  </rv>
  <rv s="2">
    <v>6</v>
    <v>https://www.bing.com/th?id=AMMS_e76f6702a10215c8b6ecc11836be8170&amp;qlt=95</v>
    <v>63</v>
    <v>0</v>
    <v>https://www.bing.com/images/search?form=xlimg&amp;q=s%26p+global</v>
    <v>Image of S&amp;P Global Inc.</v>
  </rv>
  <rv s="0">
    <v>https://www.bing.com/financeapi/forcetrigger?t=a23d9c&amp;q=XNYS%3aSPGI&amp;form=skydnc</v>
    <v>Learn more on Bing</v>
  </rv>
  <rv s="3">
    <v>en-GB</v>
    <v>a23d9c</v>
    <v>268435456</v>
    <v>1</v>
    <v>Powered by Refinitiv</v>
    <v>0</v>
    <v>S&amp;P Global Inc. (XNYS:SPGI)</v>
    <v>3</v>
    <v>4</v>
    <v>Finance</v>
    <v>5</v>
    <v>456.63</v>
    <v>303.5</v>
    <v>0.9375</v>
    <v>5.01</v>
    <v>-2.9179999999999999E-4</v>
    <v>1.1372E-2</v>
    <v>-0.13</v>
    <v>USD</v>
    <v>S&amp;P Global Inc., formerly McGraw Hill Financial Inc., is a provider of ratings, benchmarks, analytics and data to the capital and commodity markets around the world. The Company operates through four segments: S&amp;P Global Ratings (Ratings), which provides credit ratings, research and analytics to investors and other market participants; S&amp;P Global Market Intelligence (Market Intelligence), which consists of three business line: desktop, data management solutions and credit risk solutions; S&amp;P Global Platts (Platts), which is an independent provider of information and benchmark prices for the commodity and energy markets. Platts provides price data, analytics, and industry insight enabling the commodity and energy markets to perform with transparency. Customers served by Platts include producers and traders within the energy, metals and agriculture markets., and S&amp;P Dow Jones Indices (Indices), which is an index provider that maintains a range of indices to meet various investor needs.</v>
    <v>22500</v>
    <v>New York Stock Exchange</v>
    <v>XNYS</v>
    <v>XNYS</v>
    <v>55 Water St, NEW YORK, NY, 10041-0004 US</v>
    <v>446.05</v>
    <v>64</v>
    <v>Professional &amp; Commercial Services</v>
    <v>Stock</v>
    <v>44490.836934976563</v>
    <v>65</v>
    <v>436.83</v>
    <v>106175000000</v>
    <v>S&amp;P Global Inc.</v>
    <v>S&amp;P Global Inc.</v>
    <v>441.07499999999999</v>
    <v>43.241100000000003</v>
    <v>440.56</v>
    <v>445.57</v>
    <v>445.44</v>
    <v>241000000</v>
    <v>SPGI</v>
    <v>S&amp;P Global Inc. (XNYS:SPGI)</v>
    <v>955285</v>
    <v>1089997</v>
    <v>1925</v>
  </rv>
  <rv s="4">
    <v>66</v>
  </rv>
  <rv s="0">
    <v>https://www.bing.com/financeapi/forcetrigger?t=a22nlh&amp;q=XNYS%3aSCI&amp;form=skydnc</v>
    <v>Learn more on Bing</v>
  </rv>
  <rv s="14">
    <v>en-GB</v>
    <v>a22nlh</v>
    <v>268435456</v>
    <v>1</v>
    <v>Powered by Refinitiv</v>
    <v>26</v>
    <v>SERVICE CORPORATION INTERNATIONAL (XNYS:SCI)</v>
    <v>12</v>
    <v>27</v>
    <v>Finance</v>
    <v>28</v>
    <v>65.734999999999999</v>
    <v>42.83</v>
    <v>0.66549999999999998</v>
    <v>0.61</v>
    <v>9.7929999999999996E-3</v>
    <v>USD</v>
    <v>Service Corporation International is a provider of deathcare products and services, with a network of funeral service locations and cemeteries. The Company's segments include Funeral, Cemetery and Corporate. It conducts both funeral and cemetery operations in the United States and Canada. As December 31, 2016, it operated 1,502 funeral service locations and 470 cemeteries, including 281 funeral service/cemetery combination locations, which are geographically diversified across 45 states, eight Canadian provinces, the District of Columbia, and Puerto Rico. It offers various brands, such as Dignity Memorial, Dignity Planning, National Cremation Society, Advantage Funeral and Cremation Services, and Funeraria del Angel. Its funeral service and cemetery operations consist of funeral service locations, cemeteries, funeral service/cemetery combination locations, crematoria, and related businesses. It sells cemetery property, and funeral and cemetery merchandise and services.</v>
    <v>16503</v>
    <v>New York Stock Exchange</v>
    <v>XNYS</v>
    <v>XNYS</v>
    <v>1929 Allen Pkwy, PO Box 130548, HOUSTON, TX, 77019-2506 US</v>
    <v>63.02</v>
    <v>Personal &amp; Household Products &amp; Services</v>
    <v>Stock</v>
    <v>44490.831868506248</v>
    <v>68</v>
    <v>62</v>
    <v>10438460000</v>
    <v>SERVICE CORPORATION INTERNATIONAL</v>
    <v>SERVICE CORPORATION INTERNATIONAL</v>
    <v>62.25</v>
    <v>15.1272</v>
    <v>62.29</v>
    <v>62.9</v>
    <v>167578500</v>
    <v>SCI</v>
    <v>SERVICE CORPORATION INTERNATIONAL (XNYS:SCI)</v>
    <v>513334</v>
    <v>902751</v>
    <v>1962</v>
  </rv>
  <rv s="4">
    <v>69</v>
  </rv>
  <rv s="0">
    <v>https://www.bing.com/financeapi/forcetrigger?t=a21icw&amp;q=XNAS%3aPYPL&amp;form=skydnc</v>
    <v>Learn more on Bing</v>
  </rv>
  <rv s="7">
    <v>en-GB</v>
    <v>a21icw</v>
    <v>268435456</v>
    <v>1</v>
    <v>Powered by Refinitiv</v>
    <v>11</v>
    <v>PAYPAL HOLDINGS, INC. (XNAS:PYPL)</v>
    <v>12</v>
    <v>13</v>
    <v>Finance</v>
    <v>5</v>
    <v>310.16000000000003</v>
    <v>174.81</v>
    <v>1.1729000000000001</v>
    <v>-15.15</v>
    <v>-8.2229999999999998E-4</v>
    <v>-5.8639000000000004E-2</v>
    <v>-0.2</v>
    <v>USD</v>
    <v>PayPal Holdings, Inc. is a technology platform and digital payments company that enables digital and mobile payments on behalf of consumers and merchants. The Company's combined payment solutions, including its PayPal, PayPal Credit, Braintree, Venmo, Xoom, iZettle, and Hyperwallet products and services, comprise its Payments Platform. It operates a two-sided network that links its customers around the globe to facilitate the processing of payment transactions, allowing it to connect merchants and consumers. The Company allows its customers to use their account for both purchase and paying for goods, as well as to transfer and withdraw funds. It enables consumers to exchange funds with merchants using funding sources, which include bank account, PayPal account balance, PayPal Credit account, credit and debit card or other stored value products. The Company also offers consumers person-to-person (P2P) payment solutions through its PayPal Website and mobile application, Venmo and Xoom.</v>
    <v>26500</v>
    <v>Nasdaq Stock Market</v>
    <v>XNAS</v>
    <v>XNAS</v>
    <v>2211 N 1st St, SAN JOSE, CA, 95131 US</v>
    <v>258.77499999999998</v>
    <v>Software &amp; IT Services</v>
    <v>Stock</v>
    <v>44490.842292303125</v>
    <v>71</v>
    <v>242.98</v>
    <v>285779532720</v>
    <v>PAYPAL HOLDINGS, INC.</v>
    <v>PAYPAL HOLDINGS, INC.</v>
    <v>258.36</v>
    <v>63.092300000000002</v>
    <v>258.36</v>
    <v>243.21</v>
    <v>243.01</v>
    <v>1175032000</v>
    <v>PYPL</v>
    <v>PAYPAL HOLDINGS, INC. (XNAS:PYPL)</v>
    <v>42032463</v>
    <v>6553919</v>
    <v>2015</v>
  </rv>
  <rv s="4">
    <v>72</v>
  </rv>
  <rv s="0">
    <v>http://en.wikipedia.org/wiki/Nike,_Inc.</v>
    <v>Wikipedia</v>
  </rv>
  <rv s="1">
    <v>0</v>
    <v>74</v>
  </rv>
  <rv s="2">
    <v>6</v>
    <v>https://www.bing.com/th?id=AMMS_c80a0742f96c703ccb2c230701098a7d&amp;qlt=95</v>
    <v>75</v>
    <v>0</v>
    <v>https://www.bing.com/images/search?form=xlimg&amp;q=nike+inc</v>
    <v>Image of NIKE, INC.</v>
  </rv>
  <rv s="0">
    <v>https://www.bing.com/financeapi/forcetrigger?t=a1yjxm&amp;q=XNYS%3aNKE&amp;form=skydnc</v>
    <v>Learn more on Bing</v>
  </rv>
  <rv s="3">
    <v>en-GB</v>
    <v>a1yjxm</v>
    <v>268435456</v>
    <v>1</v>
    <v>Powered by Refinitiv</v>
    <v>0</v>
    <v>NIKE, INC. (XNYS:NKE)</v>
    <v>3</v>
    <v>4</v>
    <v>Finance</v>
    <v>5</v>
    <v>174.38</v>
    <v>118.8</v>
    <v>0.90610000000000002</v>
    <v>3.61</v>
    <v>-3.702E-4</v>
    <v>2.2783000000000001E-2</v>
    <v>-0.06</v>
    <v>USD</v>
    <v>NIKE, Inc. is engaged in the designing, marketing and distributing of athletic footwear, apparel, equipment and accessories for sports and fitness activities. The Company's operating segments include North America, Europe, Middle East &amp; Africa (EMEA), Greater China, and Asia Pacific &amp; Latin America (APLA). It focuses its NIKE Brand product offerings in categories such as Running, NIKE Basketball, the Jordan Brand, Football (Soccer), Training and Sportswear. It also markets products designed for kids, as well as for other athletic and recreational uses such as American football, baseball, cricket, golf, lacrosse, skateboarding, tennis, volleyball, walking, wrestling and other outdoor activities. It sells a line of performance equipment and accessories under the NIKE Brand name, including bags, socks, sport balls, eyewear, timepieces, digital devices, bats, gloves, protective equipment and other equipment designed for sports activities.</v>
    <v>73300</v>
    <v>New York Stock Exchange</v>
    <v>XNYS</v>
    <v>XNYS</v>
    <v>1 SW Bowerman Dr, BEAVERTON, OR, 97005-6453 US</v>
    <v>162.34</v>
    <v>76</v>
    <v>Textiles &amp; Apparel</v>
    <v>Stock</v>
    <v>44490.842270312503</v>
    <v>77</v>
    <v>158.28</v>
    <v>256511485080</v>
    <v>NIKE, INC.</v>
    <v>NIKE, INC.</v>
    <v>158.46</v>
    <v>42.058399999999999</v>
    <v>158.44999999999999</v>
    <v>162.06</v>
    <v>162</v>
    <v>1582818000</v>
    <v>NKE</v>
    <v>NIKE, INC. (XNYS:NKE)</v>
    <v>6013598</v>
    <v>8401932</v>
    <v>1969</v>
  </rv>
  <rv s="4">
    <v>78</v>
  </rv>
  <rv s="0">
    <v>http://en.wikipedia.org/wiki/Netflix</v>
    <v>Wikipedia</v>
  </rv>
  <rv s="1">
    <v>0</v>
    <v>80</v>
  </rv>
  <rv s="2">
    <v>6</v>
    <v>https://www.bing.com/th?id=AMMS_61c0f4eda3ea9d8b58d8696b473015ad&amp;qlt=95</v>
    <v>81</v>
    <v>0</v>
    <v>https://www.bing.com/images/search?form=xlimg&amp;q=netflix</v>
    <v>Image of NETFLIX, INC.</v>
  </rv>
  <rv s="0">
    <v>https://www.bing.com/financeapi/forcetrigger?t=a1ygoc&amp;q=XNAS%3aNFLX&amp;form=skydnc</v>
    <v>Learn more on Bing</v>
  </rv>
  <rv s="3">
    <v>en-GB</v>
    <v>a1ygoc</v>
    <v>268435456</v>
    <v>1</v>
    <v>Powered by Refinitiv</v>
    <v>0</v>
    <v>NETFLIX, INC. (XNAS:NFLX)</v>
    <v>3</v>
    <v>4</v>
    <v>Finance</v>
    <v>5</v>
    <v>654</v>
    <v>463.41</v>
    <v>0.77329999999999999</v>
    <v>28.02</v>
    <v>-1.6689999999999999E-3</v>
    <v>4.4822000000000001E-2</v>
    <v>-1.0900000000000001</v>
    <v>USD</v>
    <v>Netflix, Inc. is a provider of subscription streaming entertainment service. The Company has paid streaming memberships in over 190 countries and it allows members to watch a variety of television (TV) series, documentaries and feature films across a variety of genres and languages. Members can watch as much as they want, anytime, anywhere, on any Internet-connected screen. Members can play, pause and resume watching, without commercials. It offers a variety of streaming membership plans, the price of which varies by country and the features of the plan. Members can watch content from Netflix through any Internet-connected device, including televisions (TVs), digital video players, television set-top boxes and mobile devices. The Company acquires, licenses and produces content, including original programing.</v>
    <v>9400</v>
    <v>Nasdaq Stock Market</v>
    <v>XNAS</v>
    <v>XNAS</v>
    <v>100 Winchester Cir, LOS GATOS, CA, 95032-1815 US</v>
    <v>654</v>
    <v>82</v>
    <v>Software &amp; IT Services</v>
    <v>Stock</v>
    <v>44490.842280057812</v>
    <v>83</v>
    <v>628.65</v>
    <v>289085938044</v>
    <v>NETFLIX, INC.</v>
    <v>NETFLIX, INC.</v>
    <v>629.23</v>
    <v>57.335799999999999</v>
    <v>625.14</v>
    <v>653.16</v>
    <v>652.07000000000005</v>
    <v>442595900</v>
    <v>NFLX</v>
    <v>NETFLIX, INC. (XNAS:NFLX)</v>
    <v>8268390</v>
    <v>4346638</v>
    <v>1997</v>
  </rv>
  <rv s="4">
    <v>84</v>
  </rv>
  <rv s="0">
    <v>https://en.wikipedia.org/wiki/Microsoft</v>
    <v>Wikipedia</v>
  </rv>
  <rv s="1">
    <v>0</v>
    <v>86</v>
  </rv>
  <rv s="2">
    <v>6</v>
    <v>https://www.bing.com/th?id=AMMS_1435b697418eae5bfbed034f46c28dc4&amp;qlt=95</v>
    <v>87</v>
    <v>0</v>
    <v>https://www.bing.com/images/search?form=xlimg&amp;q=microsoft</v>
    <v>Image of MICROSOFT CORPORATION</v>
  </rv>
  <rv s="0">
    <v>https://www.bing.com/financeapi/forcetrigger?t=a1xzim&amp;q=XNAS%3aMSFT&amp;form=skydnc</v>
    <v>Learn more on Bing</v>
  </rv>
  <rv s="3">
    <v>en-GB</v>
    <v>a1xzim</v>
    <v>268435456</v>
    <v>1</v>
    <v>Powered by Refinitiv</v>
    <v>0</v>
    <v>MICROSOFT CORPORATION (XNAS:MSFT)</v>
    <v>3</v>
    <v>4</v>
    <v>Finance</v>
    <v>5</v>
    <v>311.02</v>
    <v>199.62</v>
    <v>0.82350000000000001</v>
    <v>3.35</v>
    <v>-1.1259999999999999E-4</v>
    <v>1.0896999999999999E-2</v>
    <v>-3.5000000000000003E-2</v>
    <v>USD</v>
    <v>Microsoft Corporation is a technology company. The Company develops and supports a range of software products, services, devices, and solutions.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and video games. It also designs, manufactures, and sells devices, including personal computers (PCs), tablets, gaming and entertainment consoles, other intelligent devices, and related accessories. It offers an array of services, including cloud-based solutions that provide customers with software, services, platforms, and content, and it provides solution support and consulting services. It markets and distributes its products and services through original equipment manufacturers, direct, and distributors and resellers.</v>
    <v>181000</v>
    <v>Nasdaq Stock Market</v>
    <v>XNAS</v>
    <v>XNAS</v>
    <v>1 Microsoft Way, REDMOND, WA, 98052-6399 US</v>
    <v>311.02</v>
    <v>88</v>
    <v>Software &amp; IT Services</v>
    <v>Stock</v>
    <v>44490.842121608592</v>
    <v>89</v>
    <v>306.38</v>
    <v>2333154071720</v>
    <v>MICROSOFT CORPORATION</v>
    <v>MICROSOFT CORPORATION</v>
    <v>307.41000000000003</v>
    <v>38.163499999999999</v>
    <v>307.41000000000003</v>
    <v>310.76</v>
    <v>310.72500000000002</v>
    <v>7507897000</v>
    <v>MSFT</v>
    <v>MICROSOFT CORPORATION (XNAS:MSFT)</v>
    <v>16550161</v>
    <v>25203722</v>
    <v>1993</v>
  </rv>
  <rv s="4">
    <v>90</v>
  </rv>
  <rv s="0">
    <v>http://nl.wikipedia.org/wiki/Altria_Group</v>
    <v>Wikipedia</v>
  </rv>
  <rv s="1">
    <v>0</v>
    <v>92</v>
  </rv>
  <rv s="2">
    <v>6</v>
    <v>https://www.bing.com/th?id=AMMS_46b826d88f802e8bcdbfdf2d9a63a71c&amp;qlt=95</v>
    <v>93</v>
    <v>0</v>
    <v>https://www.bing.com/images/search?form=xlimg&amp;q=altria</v>
    <v>Image of Altria Group, Inc.</v>
  </rv>
  <rv s="0">
    <v>https://www.bing.com/financeapi/forcetrigger?t=a1xtpr&amp;q=XNYS%3aMO&amp;form=skydnc</v>
    <v>Learn more on Bing</v>
  </rv>
  <rv s="3">
    <v>en-GB</v>
    <v>a1xtpr</v>
    <v>268435456</v>
    <v>1</v>
    <v>Powered by Refinitiv</v>
    <v>0</v>
    <v>Altria Group, Inc. (XNYS:MO)</v>
    <v>3</v>
    <v>4</v>
    <v>Finance</v>
    <v>5</v>
    <v>52.59</v>
    <v>35.83</v>
    <v>0.71919999999999995</v>
    <v>-0.19</v>
    <v>5.182E-3</v>
    <v>-3.9229999999999994E-3</v>
    <v>0.25</v>
    <v>USD</v>
    <v>Altria Group, Inc. is a holding company. The Company's segments include smokeable products, and oral tobacco products. Its subsidiaries include Philip Morris USA Inc. (PM USA), which is engaged in the manufacture and sale of cigarettes in the United States, and John Middleton Co. (Middleton), which is engaged in the manufacture and sale of machine-made cigars and pipe tobacco. Its other operating companies include Philip Morris Capital Corporation, a subsidiary that maintains a portfolio of finance assets. It also owns interest in Helix Innovations LLC, which is engaged in the manufacture and sale of oral nicotine pouches. Other subsidiaries include Altria Group Distribution Company, which provides sales and distribution services to certain its operating subsidiaries, and Altria Client Services LLC, which provides various support services in areas, such as legal, regulatory, consumer engagement, finance, human resources and external affairs to the Company and its subsidiaries.</v>
    <v>7100</v>
    <v>New York Stock Exchange</v>
    <v>XNYS</v>
    <v>XNYS</v>
    <v>6601 W Broad St, RICHMOND, VA, 23230-1723 US</v>
    <v>48.5</v>
    <v>94</v>
    <v>Food &amp; Tobacco</v>
    <v>Stock</v>
    <v>44490.84208219844</v>
    <v>95</v>
    <v>48.06</v>
    <v>88958322720</v>
    <v>Altria Group, Inc.</v>
    <v>Altria Group, Inc.</v>
    <v>48.35</v>
    <v>19.6936</v>
    <v>48.43</v>
    <v>48.24</v>
    <v>48.49</v>
    <v>1844078000</v>
    <v>MO</v>
    <v>Altria Group, Inc. (XNYS:MO)</v>
    <v>3914834</v>
    <v>7002444</v>
    <v>2009</v>
  </rv>
  <rv s="4">
    <v>96</v>
  </rv>
  <rv s="0">
    <v>http://en.wikipedia.org/wiki/JPMorgan_Chase</v>
    <v>Wikipedia</v>
  </rv>
  <rv s="1">
    <v>0</v>
    <v>98</v>
  </rv>
  <rv s="2">
    <v>6</v>
    <v>https://www.bing.com/th?id=AMMS_06392bb84e5fdc62d2356a2306f4ae1e&amp;qlt=95</v>
    <v>99</v>
    <v>0</v>
    <v>https://www.bing.com/images/search?form=xlimg&amp;q=jpmorgan+chase</v>
    <v>Image of JPMORGAN CHASE &amp; CO.</v>
  </rv>
  <rv s="0">
    <v>https://www.bing.com/financeapi/forcetrigger?t=a1waa2&amp;q=XNYS%3aJPM&amp;form=skydnc</v>
    <v>Learn more on Bing</v>
  </rv>
  <rv s="3">
    <v>en-GB</v>
    <v>a1waa2</v>
    <v>268435456</v>
    <v>1</v>
    <v>Powered by Refinitiv</v>
    <v>0</v>
    <v>JPMORGAN CHASE &amp; CO. (XNYS:JPM)</v>
    <v>3</v>
    <v>4</v>
    <v>Finance</v>
    <v>5</v>
    <v>171.51</v>
    <v>95.239699999999999</v>
    <v>1.1540999999999999</v>
    <v>-1.42</v>
    <v>0</v>
    <v>-8.3119999999999999E-3</v>
    <v>0</v>
    <v>USD</v>
    <v>JPMorgan Chase &amp; Co. is a financial holding company. The Company is engaged in investment banking, financial services and asset management. It operates in four segments, as well as a Corporate segment. Its segments are Consumer &amp; Community Banking, Corporate &amp; Investment Bank, Commercial Banking and Asset Management. The Consumer &amp; Community Banking segment offers services to consumers and businesses through bank branches, automatic teller machines, online, mobile and telephone banking. The Corporate &amp; Investment Bank segment, comprising Banking and Markets and Investor Services, offers investment banking, market-making, prime brokerage, and treasury and securities products and services to corporations, investors, financial institutions, and government and municipal entities. The Commercial Banking segment provides financial solutions, including lending, treasury services, investment banking and asset management. The Asset Management segment comprises investment and wealth management.</v>
    <v>260110</v>
    <v>New York Stock Exchange</v>
    <v>XNYS</v>
    <v>XNYS</v>
    <v>383 Madison Ave, NEW YORK, NY, 10017-3217 US</v>
    <v>171.32929999999999</v>
    <v>100</v>
    <v>Banking Services</v>
    <v>Stock</v>
    <v>44490.842266296095</v>
    <v>101</v>
    <v>168.685</v>
    <v>506253220099</v>
    <v>JPMORGAN CHASE &amp; CO.</v>
    <v>JPMORGAN CHASE &amp; CO.</v>
    <v>170.7</v>
    <v>10.807600000000001</v>
    <v>170.84</v>
    <v>169.42</v>
    <v>169.42</v>
    <v>2988155000</v>
    <v>JPM</v>
    <v>JPMORGAN CHASE &amp; CO. (XNYS:JPM)</v>
    <v>8063008</v>
    <v>12544591</v>
    <v>1968</v>
  </rv>
  <rv s="4">
    <v>102</v>
  </rv>
  <rv s="0">
    <v>http://en.wikipedia.org/wiki/Alphabet_Inc.</v>
    <v>Wikipedia</v>
  </rv>
  <rv s="1">
    <v>0</v>
    <v>104</v>
  </rv>
  <rv s="2">
    <v>6</v>
    <v>https://www.bing.com/th?id=AMMS_91f59ff6c9305ce24b1cf0389cd856f8&amp;qlt=95</v>
    <v>105</v>
    <v>0</v>
    <v>https://www.bing.com/images/search?form=xlimg&amp;q=alphabet+inc.</v>
    <v>Image of ALPHABET INC.</v>
  </rv>
  <rv s="0">
    <v>https://www.bing.com/financeapi/forcetrigger?t=a1u3rw&amp;q=XNAS%3aGOOGL&amp;form=skydnc</v>
    <v>Learn more on Bing</v>
  </rv>
  <rv s="3">
    <v>en-GB</v>
    <v>a1u3rw</v>
    <v>268435456</v>
    <v>1</v>
    <v>Powered by Refinitiv</v>
    <v>0</v>
    <v>ALPHABET INC. (XNAS:GOOGL)</v>
    <v>3</v>
    <v>4</v>
    <v>Finance</v>
    <v>5</v>
    <v>2925.0749999999998</v>
    <v>1508.48</v>
    <v>1.0299</v>
    <v>2.34</v>
    <v>-1.6027E-2</v>
    <v>8.2530000000000006E-4</v>
    <v>-45.48</v>
    <v>USD</v>
    <v>Alphabet Inc. is a holding company. The Company's segments include Google and Other Bets. The Company's Google segment includes Google Services and Google Cloud. Its Google Services products and platforms include Android, Chrome, Gmail, Google Drive, Google Maps, Google Photos, Google Play, Search, and YouTube. Its Google Cloud provides enterprise-ready cloud services, including Google Cloud Platform and Google Workspace. Its Google Cloud Platform enables developers to build, test, and deploy applications on its infrastructure. Its Google Workspace collaboration tools include applications like Gmail, Docs, Drive, Calendar, Meet. The Google segment is engaged in advertising, sales of digital content, applications and cloud offerings. Its hardware products include Pixel phones, Chromecast with Google TV and the Google Nest Hub smart display. The Other Bets segment is engaged in the sales of Internet and television services, licensing and research and development (R&amp;D) services.</v>
    <v>144056</v>
    <v>Nasdaq Stock Market</v>
    <v>XNAS</v>
    <v>XNAS</v>
    <v>1600 Amphitheatre Pkwy, MOUNTAIN VIEW, CA, 94043-1351 US</v>
    <v>2843.12</v>
    <v>106</v>
    <v>Software &amp; IT Services</v>
    <v>Stock</v>
    <v>44490.842283772654</v>
    <v>107</v>
    <v>2810</v>
    <v>1894640000000</v>
    <v>ALPHABET INC.</v>
    <v>ALPHABET INC.</v>
    <v>2835.38</v>
    <v>30.751200000000001</v>
    <v>2835.38</v>
    <v>2837.72</v>
    <v>2792.24</v>
    <v>666754900</v>
    <v>GOOGL</v>
    <v>ALPHABET INC. (XNAS:GOOGL)</v>
    <v>1122734</v>
    <v>1503831</v>
    <v>2015</v>
  </rv>
  <rv s="4">
    <v>108</v>
  </rv>
  <rv s="0">
    <v>https://www.bing.com/financeapi/forcetrigger?t=b1o8hw&amp;q=ARCX%3aGLDM&amp;form=skydnc</v>
    <v>Learn more on Bing</v>
  </rv>
  <rv s="5">
    <v>en-GB</v>
    <v>b1o8hw</v>
    <v>268435456</v>
    <v>1</v>
    <v>Powered by Refinitiv</v>
    <v>7</v>
    <v>SPDR Gold MiniShares Tr (ARCX:GLDM)</v>
    <v>8</v>
    <v>9</v>
    <v>Finance</v>
    <v>10</v>
    <v>19.48</v>
    <v>16.68</v>
    <v>0.8458</v>
    <v>-1.4999999999999999E-2</v>
    <v>0</v>
    <v>-8.451E-4</v>
    <v>0</v>
    <v>USD</v>
    <v>NYSE Arca</v>
    <v>ARCX</v>
    <v>1.8E-3</v>
    <v>17.75</v>
    <v>ETF</v>
    <v>44490.833339617966</v>
    <v>110</v>
    <v>17.6799</v>
    <v>4387064582.8000002</v>
    <v>SPDR Gold MiniShares Tr</v>
    <v>17.734999999999999</v>
    <v>17.75</v>
    <v>17.734999999999999</v>
    <v>17.734999999999999</v>
    <v>GLDM</v>
    <v>SPDR Gold MiniShares Tr (ARCX:GLDM)</v>
    <v>1795490</v>
    <v>2848290</v>
  </rv>
  <rv s="4">
    <v>111</v>
  </rv>
  <rv s="0">
    <v>http://de.wikipedia.org/wiki/Facebook</v>
    <v>Wikipedia</v>
  </rv>
  <rv s="1">
    <v>0</v>
    <v>113</v>
  </rv>
  <rv s="2">
    <v>6</v>
    <v>https://www.bing.com/th?id=AMMS_53a785a6da03b9e3eb7f2bd81026a706&amp;qlt=95</v>
    <v>114</v>
    <v>0</v>
    <v>https://www.bing.com/images/search?form=xlimg&amp;q=facebook</v>
    <v>Image of FACEBOOK, INC.</v>
  </rv>
  <rv s="0">
    <v>https://www.bing.com/financeapi/forcetrigger?t=a1slm7&amp;q=XNAS%3aFB&amp;form=skydnc</v>
    <v>Learn more on Bing</v>
  </rv>
  <rv s="3">
    <v>en-GB</v>
    <v>a1slm7</v>
    <v>268435456</v>
    <v>1</v>
    <v>Powered by Refinitiv</v>
    <v>0</v>
    <v>FACEBOOK, INC. (XNAS:FB)</v>
    <v>3</v>
    <v>4</v>
    <v>Finance</v>
    <v>5</v>
    <v>384.33</v>
    <v>244.61</v>
    <v>1.3109999999999999</v>
    <v>1.1000000000000001</v>
    <v>-3.7761999999999997E-2</v>
    <v>3.228E-3</v>
    <v>-12.91</v>
    <v>USD</v>
    <v>Facebook, Inc. is focused on building products that enable people to connect and share through mobile devices, personal computers virtual reality headsets, and in-home devices. The Company's products include Facebook, Instagram, Messenger, WhatsApp and Facebook Reality Labs.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and creators. Messenger is a messaging application for people to connect with friends, family, groups, and businesses across platforms and devices. WhatsApp is a messaging application that is used by people around the world to communicate and transact in a private way. Its Facebook Reality Labs offers augmented and virtual reality products, which include Oculus virtual reality technology and content platform.</v>
    <v>63404</v>
    <v>Nasdaq Stock Market</v>
    <v>XNAS</v>
    <v>XNAS</v>
    <v>1601 Willow Rd, MENLO PARK, CA, 94025-1452 US</v>
    <v>342.31</v>
    <v>115</v>
    <v>Software &amp; IT Services</v>
    <v>Stock</v>
    <v>44490.842343599215</v>
    <v>116</v>
    <v>337.8</v>
    <v>963911856600</v>
    <v>FACEBOOK, INC.</v>
    <v>FACEBOOK, INC.</v>
    <v>340.23</v>
    <v>25.271799999999999</v>
    <v>340.78</v>
    <v>341.88</v>
    <v>328.97</v>
    <v>2819445000</v>
    <v>FB</v>
    <v>FACEBOOK, INC. (XNAS:FB)</v>
    <v>11318998</v>
    <v>21477076</v>
    <v>2004</v>
  </rv>
  <rv s="4">
    <v>117</v>
  </rv>
  <rv s="0">
    <v>http://en.wikipedia.org/wiki/The_Walt_Disney_Company</v>
    <v>Wikipedia</v>
  </rv>
  <rv s="1">
    <v>0</v>
    <v>119</v>
  </rv>
  <rv s="2">
    <v>6</v>
    <v>https://www.bing.com/th?id=AMMS_0aa288ba528f6f45e3de87d97e250136&amp;qlt=95</v>
    <v>120</v>
    <v>0</v>
    <v>https://www.bing.com/images/search?form=xlimg&amp;q=the+walt+disney+company</v>
    <v>Image of THE WALT DISNEY COMPANY</v>
  </rv>
  <rv s="0">
    <v>https://www.bing.com/financeapi/forcetrigger?t=a1r2z2&amp;q=XNYS%3aDIS&amp;form=skydnc</v>
    <v>Learn more on Bing</v>
  </rv>
  <rv s="3">
    <v>en-GB</v>
    <v>a1r2z2</v>
    <v>268435456</v>
    <v>1</v>
    <v>Powered by Refinitiv</v>
    <v>0</v>
    <v>THE WALT DISNEY COMPANY (XNYS:DIS)</v>
    <v>3</v>
    <v>4</v>
    <v>Finance</v>
    <v>5</v>
    <v>203.02</v>
    <v>117.23</v>
    <v>1.1904999999999999</v>
    <v>0.82</v>
    <v>-1.196E-3</v>
    <v>4.8079999999999998E-3</v>
    <v>-0.20499999999999999</v>
    <v>USD</v>
    <v>The Walt Disney Company is a worldwide entertainment company. The Company operates in four business segments: Media Networks, Parks, Experiences and Products, Studio Entertainment, and Direct-To-Consumer (DTC) and International. The media networks segment includes cable and broadcast television networks, television production and distribution operations, domestic television stations, and radio networks and stations. The Company's Parks and Experiences include theme parks, resorts, Disney Cruise Line and Disney Vacation Club. The studio entertainment operations include motion picture production and distribution, development, production and licensing of live entertainment events, and music production and distribution. Its DTC businesses consist of subscription services that provide video streaming of general entertainment, family and sports programming. The Company's International Channels produce local programs or acquire rights from its domestic studios and from third parties.</v>
    <v>203000</v>
    <v>New York Stock Exchange</v>
    <v>XNYS</v>
    <v>XNYS</v>
    <v>500 S Buena Vista St, BURBANK, CA, 91521-0001 US</v>
    <v>172.5</v>
    <v>121</v>
    <v>Media &amp; Publishing</v>
    <v>Stock</v>
    <v>44490.842309571097</v>
    <v>122</v>
    <v>170.11</v>
    <v>309910900000</v>
    <v>THE WALT DISNEY COMPANY</v>
    <v>THE WALT DISNEY COMPANY</v>
    <v>170.21</v>
    <v>272.07029999999997</v>
    <v>170.55</v>
    <v>171.37</v>
    <v>171.16499999999999</v>
    <v>1817127000</v>
    <v>DIS</v>
    <v>THE WALT DISNEY COMPANY (XNYS:DIS)</v>
    <v>7459372</v>
    <v>9584407</v>
    <v>2018</v>
  </rv>
  <rv s="4">
    <v>123</v>
  </rv>
  <rv s="0">
    <v>http://en.wikipedia.org/wiki/BlackRock</v>
    <v>Wikipedia</v>
  </rv>
  <rv s="1">
    <v>0</v>
    <v>125</v>
  </rv>
  <rv s="2">
    <v>6</v>
    <v>https://www.bing.com/th?id=AMMS_b2d4a50d8bd276f479b105b8c1258045&amp;qlt=95</v>
    <v>126</v>
    <v>0</v>
    <v>https://www.bing.com/images/search?form=xlimg&amp;q=blackrock</v>
    <v>Image of BLACKROCK, INC.</v>
  </rv>
  <rv s="0">
    <v>https://www.bing.com/financeapi/forcetrigger?t=a1om4c&amp;q=XNYS%3aBLK&amp;form=skydnc</v>
    <v>Learn more on Bing</v>
  </rv>
  <rv s="3">
    <v>en-GB</v>
    <v>a1om4c</v>
    <v>268435456</v>
    <v>1</v>
    <v>Powered by Refinitiv</v>
    <v>0</v>
    <v>BLACKROCK, INC. (XNYS:BLK)</v>
    <v>3</v>
    <v>4</v>
    <v>Finance</v>
    <v>5</v>
    <v>959.88499999999999</v>
    <v>587.9</v>
    <v>1.1880999999999999</v>
    <v>1.37</v>
    <v>-6.4139999999999998E-4</v>
    <v>1.5170000000000001E-3</v>
    <v>-0.57999999999999996</v>
    <v>USD</v>
    <v>BlackRock, Inc. (BlackRock) is an investment management company. BlackRock provides a range of investment and risk management services to institutional and retail clients. Its diverse platform of active (alpha) and index (beta) investment strategies across asset classes enables the Company to tailor investment outcomes and asset allocation solutions for clients. Its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It offers its Aladdin investment system, as well as risk management, outsourcing, advisory and technology services, to institutional investors and wealth management intermediaries.</v>
    <v>16900</v>
    <v>New York Stock Exchange</v>
    <v>XNYS</v>
    <v>XNYS</v>
    <v>55 E 52nd St, NEW YORK, NY, 10055-0002 US</v>
    <v>909.85</v>
    <v>127</v>
    <v>Investment Banking &amp; Investment Services</v>
    <v>Stock</v>
    <v>44490.841739594529</v>
    <v>128</v>
    <v>901.1</v>
    <v>137422100000</v>
    <v>BLACKROCK, INC.</v>
    <v>BLACKROCK, INC.</v>
    <v>901.56</v>
    <v>25.372900000000001</v>
    <v>902.93</v>
    <v>904.3</v>
    <v>903.72</v>
    <v>152195800</v>
    <v>BLK</v>
    <v>BLACKROCK, INC. (XNYS:BLK)</v>
    <v>308137</v>
    <v>626706</v>
    <v>2006</v>
  </rv>
  <rv s="4">
    <v>129</v>
  </rv>
  <rv s="0">
    <v>https://www.bing.com/financeapi/forcetrigger?t=a1ntlh&amp;q=XNAS%3aASML&amp;form=skydnc</v>
    <v>Learn more on Bing</v>
  </rv>
  <rv s="14">
    <v>en-GB</v>
    <v>a1ntlh</v>
    <v>268435456</v>
    <v>1</v>
    <v>Powered by Refinitiv</v>
    <v>26</v>
    <v>ASML Holding NV (XNAS:ASML)</v>
    <v>12</v>
    <v>27</v>
    <v>Finance</v>
    <v>28</v>
    <v>895.93</v>
    <v>357.38</v>
    <v>1.0630999999999999</v>
    <v>19.422000000000001</v>
    <v>2.5299000000000002E-2</v>
    <v>USD</v>
    <v>ASML Holding N.V. is a holding company. The Company is a manufacturer of chip-making equipment. The Company is engaged in the development, production, marketing, selling and servicing of semiconductor equipment systems, consisting of lithography systems. The Company's products include systems, and installed base products and services. The Company's principal operations are in the Netherlands, the United States and Asia. The Company offers TWINSCAN systems, equipped with lithography system with a mercury lamp as light source (i-line), Krypton Fluoride (KrF) and Argon Fluoride (ArF) light sources for 300 millimeter processing wafers for manufacturing environments for which imaging at a small resolution is required. TWINSCAN systems also include immersion lithography systems (TWINSCAN immersion systems). The Company also offers NXE systems, which are equipped with extreme ultraviolet (EUV) light source technology. The Company offers YieldStar, a wafer metrology system.</v>
    <v>29025</v>
    <v>Nasdaq Stock Market</v>
    <v>XNAS</v>
    <v>XNAS</v>
    <v>De Run 6501, VELDHOVEN, NOORD-BRABANT, 5504 DR NL</v>
    <v>787.31</v>
    <v>Semiconductors &amp; Semiconductor Equipment</v>
    <v>Stock</v>
    <v>44490.831939941403</v>
    <v>131</v>
    <v>763.87</v>
    <v>315922500000</v>
    <v>ASML Holding NV</v>
    <v>ASML Holding NV</v>
    <v>764.52599999999995</v>
    <v>50.106000000000002</v>
    <v>767.7</v>
    <v>787.12199999999996</v>
    <v>413329200</v>
    <v>ASML</v>
    <v>ASML Holding NV (XNAS:ASML)</v>
    <v>1015830</v>
    <v>1174735</v>
    <v>1994</v>
  </rv>
  <rv s="4">
    <v>132</v>
  </rv>
  <rv s="0">
    <v>https://www.bing.com/financeapi/forcetrigger?t=a1nhlh&amp;q=XNAS%3aAMZN&amp;form=skydnc</v>
    <v>Learn more on Bing</v>
  </rv>
  <rv s="7">
    <v>en-GB</v>
    <v>a1nhlh</v>
    <v>268435456</v>
    <v>1</v>
    <v>Powered by Refinitiv</v>
    <v>11</v>
    <v>AMAZON.COM, INC. (XNAS:AMZN)</v>
    <v>12</v>
    <v>13</v>
    <v>Finance</v>
    <v>5</v>
    <v>3773.0781999999999</v>
    <v>2881.0001000000002</v>
    <v>1.1341000000000001</v>
    <v>19.95</v>
    <v>-1.1440000000000001E-3</v>
    <v>5.8420000000000008E-3</v>
    <v>-3.93</v>
    <v>USD</v>
    <v>Amazon.com, Inc. offers a range of products and services through its Websites. The Company's products include merchandise and content that it purchases for resale from vendors and those offered by third-party sellers. It also manufactures and sells electronic devices, including Kindle, Fire tablet, Fire TV, Echo, Ring, and other devices and it develops and produce media content. It operates through three segments: North America, International and Amazon Web Services (AWS). AWS offers a set of technology services, including compute, storage, database, analytics, and machine learning. In addition, the Company provides services, such as advertising to sellers, vendors, publishers, authors, and others, through programs such as sponsored ads, display, and video advertising. It also offers Amazon Prime, a membership program that includes free shipping, access to streaming of various movies and television (TV) episodes, including Amazon Original content.</v>
    <v>1335000</v>
    <v>Nasdaq Stock Market</v>
    <v>XNAS</v>
    <v>XNAS</v>
    <v>410 Terry Ave N, SEATTLE, WA, 98109-5210 US</v>
    <v>3440.28</v>
    <v>Diversified Retail</v>
    <v>Stock</v>
    <v>44490.842260937497</v>
    <v>134</v>
    <v>3404.32</v>
    <v>1739628181905</v>
    <v>AMAZON.COM, INC.</v>
    <v>AMAZON.COM, INC.</v>
    <v>3414.25</v>
    <v>59.518000000000001</v>
    <v>3415.06</v>
    <v>3435.01</v>
    <v>3431.08</v>
    <v>506440500</v>
    <v>AMZN</v>
    <v>AMAZON.COM, INC. (XNAS:AMZN)</v>
    <v>1777776</v>
    <v>2954829</v>
    <v>1996</v>
  </rv>
  <rv s="4">
    <v>135</v>
  </rv>
  <rv s="0">
    <v>https://www.bing.com/financeapi/forcetrigger?t=a22ugh&amp;q=XNAS%3aSGH&amp;form=skydnc</v>
    <v>Learn more on Bing</v>
  </rv>
  <rv s="15">
    <v>en-GB</v>
    <v>a22ugh</v>
    <v>268435456</v>
    <v>1</v>
    <v>Powered by Refinitiv</v>
    <v>29</v>
    <v>SMART GLOBAL HOLDINGS, INC. (XNAS:SGH)</v>
    <v>12</v>
    <v>30</v>
    <v>Finance</v>
    <v>5</v>
    <v>58.39</v>
    <v>24.37</v>
    <v>0.98980000000000001</v>
    <v>-0.28000000000000003</v>
    <v>-7.0860000000000003E-3</v>
    <v>-5.535E-3</v>
    <v>-0.35649999999999998</v>
    <v>USD</v>
    <v>Smart Global Holdings Inc is a United States-based company, which is a provider of specialty memory, storage and hybrid solutions. The Company delivers components, modules and storage solutions to original equipment manufacturers (OEMs) in computing, networking, communications, storage, mobile and industrial markets. The Company, through its SMART Specialty Compute &amp; Storage Solutions (SCSS) unit is focused on offering its services in areas requiring specialized computing platforms in artificial intelligence (AI), machine learning (ML), advanced modeling and high performance computing serving enterprises and government organizations. It has its operations in the United States, Europe, Asia and Latin America, and enables it to provide customized, integrated supply chain services assisting worldwide OEM customers in the management and execution of their procurement and asset management processes. It also manufactures mobile memory products, memory components and modules for smart phones.</v>
    <v>1754</v>
    <v>Nasdaq Stock Market</v>
    <v>XNAS</v>
    <v>XNAS</v>
    <v>39870 Eureka Drive, P.O. Box 309, Ugland House,, NEWARK, CA, 94560-4809 US</v>
    <v>50.75</v>
    <v>Semiconductors &amp; Semiconductor Equipment</v>
    <v>Stock</v>
    <v>44490.841133900001</v>
    <v>137</v>
    <v>49.24</v>
    <v>1220556320</v>
    <v>SMART GLOBAL HOLDINGS, INC.</v>
    <v>SMART GLOBAL HOLDINGS, INC.</v>
    <v>50.1</v>
    <v>63.684899999999999</v>
    <v>50.59</v>
    <v>50.31</v>
    <v>49.953499999999998</v>
    <v>24260710</v>
    <v>SGH</v>
    <v>SMART GLOBAL HOLDINGS, INC. (XNAS:SGH)</v>
    <v>390037</v>
    <v>580679</v>
  </rv>
  <rv s="4">
    <v>138</v>
  </rv>
  <rv s="0">
    <v>https://www.bing.com/financeapi/forcetrigger?t=c2clh7&amp;q=XNYS%3aCXM&amp;form=skydnc</v>
    <v>Learn more on Bing</v>
  </rv>
  <rv s="12">
    <v>en-GB</v>
    <v>c2clh7</v>
    <v>268435456</v>
    <v>1</v>
    <v>Powered by Refinitiv</v>
    <v>22</v>
    <v>SPRINKLR, INC. (XNYS:CXM)</v>
    <v>12</v>
    <v>23</v>
    <v>Finance</v>
    <v>5</v>
    <v>26.5</v>
    <v>14.6</v>
    <v>0.77</v>
    <v>2.2570000000000003E-3</v>
    <v>4.5427999999999996E-2</v>
    <v>0.04</v>
    <v>USD</v>
    <v>Sprinklr, Inc. offers a customer experience management platform, Sprinklr. The Company's platform utilizes an architecture purpose-built for managing customer experience management (CXM) data and is powered by artificial intelligence (AI), collaborative workflow, automation, broad-based listening, and customer-led governance to help enterprises analyze massive amounts of unstructured and structured data. Its four product suites include: Modern Research, Modern Care, Modern Marketing and Advertising, and Modern Sales and Engagement. Modern Research enables its customers to listen, learn and act on insights gleaned from modern channels. Modern Care allows customers to listen, route, resolve and analyze their customer service issues. Modern Marketing and Advertising allows customers to plan, produce, execute and analyze their marketing campaigns. Modern Sales and Engagement helps customers listen to, route, engage with, and analyze conversations across modern channels.</v>
    <v>2469</v>
    <v>New York Stock Exchange</v>
    <v>XNYS</v>
    <v>XNYS</v>
    <v>29 WEST 35TH STREET, 8TH FLOOR, NEW YORK, NY, 10001 US</v>
    <v>17.82</v>
    <v>Software &amp; IT Services</v>
    <v>Stock</v>
    <v>44490.833453842184</v>
    <v>140</v>
    <v>16.86</v>
    <v>4519198936</v>
    <v>SPRINKLR, INC.</v>
    <v>SPRINKLR, INC.</v>
    <v>17.100000000000001</v>
    <v>0</v>
    <v>16.95</v>
    <v>17.72</v>
    <v>17.760000000000002</v>
    <v>255033800</v>
    <v>CXM</v>
    <v>SPRINKLR, INC. (XNYS:CXM)</v>
    <v>295187</v>
    <v>426777</v>
  </rv>
  <rv s="4">
    <v>141</v>
  </rv>
  <rv s="0">
    <v>https://www.bing.com/financeapi/forcetrigger?t=bmzr5r&amp;q=XNYS%3aPLAN&amp;form=skydnc</v>
    <v>Learn more on Bing</v>
  </rv>
  <rv s="16">
    <v>en-GB</v>
    <v>bmzr5r</v>
    <v>268435456</v>
    <v>1</v>
    <v>Powered by Refinitiv</v>
    <v>31</v>
    <v>ANAPLAN, INC. (XNYS:PLAN)</v>
    <v>12</v>
    <v>32</v>
    <v>Finance</v>
    <v>5</v>
    <v>86.17</v>
    <v>46.003500000000003</v>
    <v>0.61</v>
    <v>-1.506E-4</v>
    <v>9.2720000000000007E-3</v>
    <v>-0.01</v>
    <v>USD</v>
    <v>Anaplan, Inc. is a provider of cloud-based connected planning platform that helps connect organizations and people to make better and faster decisions. The Company delivers its application over the Internet as a subscription service using a software-as-a-service (SaaS) model. Its Anaplan platform is powered by Hyperblock technology, which is designed to address the end-to-end connected planning needs of all organizations and to enable them to plan and execute digital transformations. Its platform leverages predictive analytics capabilities, including Anaplan PlanIQ, which delivers artificial intelligence (AI) and machine learning (ML)-based forecasting to help business users optimize their plans. It also enables users to manage sales performance, including incentive compensation, territory and quota planning, sales forecasting, account segmentation and scoring, and sales capacity planning.</v>
    <v>1900</v>
    <v>New York Stock Exchange</v>
    <v>XNYS</v>
    <v>XNYS</v>
    <v>50 Hawthorne St, SAN FRANCISCO, CA, 94105-3902 US</v>
    <v>66.864999999999995</v>
    <v>Software &amp; IT Services</v>
    <v>Stock</v>
    <v>44490.836938553126</v>
    <v>143</v>
    <v>65.53</v>
    <v>9706524640</v>
    <v>ANAPLAN, INC.</v>
    <v>ANAPLAN, INC.</v>
    <v>65.53</v>
    <v>0</v>
    <v>65.790000000000006</v>
    <v>66.400000000000006</v>
    <v>66.39</v>
    <v>146182600</v>
    <v>PLAN</v>
    <v>ANAPLAN, INC. (XNYS:PLAN)</v>
    <v>829927</v>
    <v>1158764</v>
    <v>2008</v>
  </rv>
  <rv s="4">
    <v>144</v>
  </rv>
  <rv s="0">
    <v>https://www.bing.com/financeapi/forcetrigger?t=c2kadm&amp;q=XNYS%3aS&amp;form=skydnc</v>
    <v>Learn more on Bing</v>
  </rv>
  <rv s="17">
    <v>en-GB</v>
    <v>c2kadm</v>
    <v>268435456</v>
    <v>1</v>
    <v>Powered by Refinitiv</v>
    <v>33</v>
    <v>SENTINELONE, INC. (XNYS:S)</v>
    <v>12</v>
    <v>34</v>
    <v>Finance</v>
    <v>28</v>
    <v>73.47</v>
    <v>39.94</v>
    <v>3.17</v>
    <v>5.0671000000000001E-2</v>
    <v>USD</v>
    <v>SentinelOne, Inc., formerly Sentinel Labs, Inc., is a cybersecurity company. The Company has developed an artificial intelligence (AI) extended detection and response (XDR) platform to enable autonomous cybersecurity defense. The Company's Singularity Platform defends against cyberattacks. Its platform ingests, correlates, and queries petabytes of structured and unstructured data from a myriad of ever-expanding disparate external and internal sources in real-time. The Company's Singularity Platform is deployed on the environments that customers choose, including public, private, or hybrid clouds. Its feature across Windows, macOS, Linux, and Kubernetes offers protection, visibility, and control across heterogeneous IT environments. The Company offers its platform on subscriptions. Its subscription tiers include Singularity Core, Singularity Control, and Singularity Complete. Its Singularity Platform is hosted in AWS in North America, European Union, Asia Pacific, and AWS GovCloud.</v>
    <v>980</v>
    <v>New York Stock Exchange</v>
    <v>XNYS</v>
    <v>XNYS</v>
    <v>444 Castro Street, Suite 400, MOUNTAIN VIEW, CA, 94041 US</v>
    <v>67.959999999999994</v>
    <v>Software &amp; IT Services</v>
    <v>Stock</v>
    <v>44490.831897835153</v>
    <v>146</v>
    <v>62.5</v>
    <v>17420553360</v>
    <v>SENTINELONE, INC.</v>
    <v>SENTINELONE, INC.</v>
    <v>62.78</v>
    <v>0</v>
    <v>62.56</v>
    <v>65.73</v>
    <v>265032000</v>
    <v>S</v>
    <v>SENTINELONE, INC. (XNYS:S)</v>
    <v>1412423</v>
    <v>2879400</v>
    <v>2013</v>
  </rv>
  <rv s="4">
    <v>147</v>
  </rv>
  <rv s="0">
    <v>https://www.bing.com/financeapi/forcetrigger?t=c1wr27&amp;q=XNYS%3aZETA&amp;form=skydnc</v>
    <v>Learn more on Bing</v>
  </rv>
  <rv s="18">
    <v>en-GB</v>
    <v>c1wr27</v>
    <v>268435456</v>
    <v>1</v>
    <v>Powered by Refinitiv</v>
    <v>35</v>
    <v>Zeta Global Holdings Corp (XNYS:ZETA)</v>
    <v>12</v>
    <v>36</v>
    <v>Finance</v>
    <v>28</v>
    <v>9.44</v>
    <v>5.27</v>
    <v>0.35</v>
    <v>4.3804999999999997E-2</v>
    <v>USD</v>
    <v>Zeta Global Holdings Corp is an omnichannel data-driven cloud platform. The Company provides enterprises with consumer intelligence and marketing automation software. It enables customers to target, connect and engage consumers through software that delivers personalized marketing across all channels, including email, social media, Web, chat, connected television (CTV) and video. Its Zeta Marketing Platform (ZMP) is the omnichannel marketing platform with identity data at its core. The ZMP analyzes structured and unstructured data points to predict consumer intent by machine learning algorithms and the opted-in data set for omnichannel marketing. It connects with consumers through marketing channels and application programming interface (API) integration with third parties. The ZMP’s data-driven algorithms and processes learn each customer’s marketing program producing a flywheel effect that enables its customers to test, learn and improve their marketing programs in real time.</v>
    <v>1296</v>
    <v>New York Stock Exchange</v>
    <v>XNYS</v>
    <v>XNYS</v>
    <v>3 Park Avenue, 33Rd Floor, NEW YORK, NY, 10016 US</v>
    <v>8.5500000000000007</v>
    <v>Software &amp; IT Services</v>
    <v>Stock</v>
    <v>44490.831898483593</v>
    <v>149</v>
    <v>7.85</v>
    <v>1585834320</v>
    <v>Zeta Global Holdings Corp</v>
    <v>Zeta Global Holdings Corp</v>
    <v>8.1199999999999992</v>
    <v>0</v>
    <v>7.99</v>
    <v>8.34</v>
    <v>ZETA</v>
    <v>Zeta Global Holdings Corp (XNYS:ZETA)</v>
    <v>357625</v>
    <v>789940</v>
  </rv>
  <rv s="4">
    <v>150</v>
  </rv>
  <rv s="0">
    <v>http://en.wikipedia.org/wiki/Monday.com</v>
    <v>Wikipedia</v>
  </rv>
  <rv s="1">
    <v>0</v>
    <v>152</v>
  </rv>
  <rv s="2">
    <v>6</v>
    <v>https://www.bing.com/th?id=AMMS_c33b3dedafd510d4bc9e69543a5bee5d&amp;qlt=95</v>
    <v>153</v>
    <v>0</v>
    <v>https://www.bing.com/images/search?form=xlimg&amp;q=monday.com</v>
    <v>Image of MONDAY.COM LTD</v>
  </rv>
  <rv s="0">
    <v>https://www.bing.com/financeapi/forcetrigger?t=c27jhw&amp;q=XNAS%3aMNDY&amp;form=skydnc</v>
    <v>Learn more on Bing</v>
  </rv>
  <rv s="19">
    <v>en-GB</v>
    <v>c27jhw</v>
    <v>268435456</v>
    <v>1</v>
    <v>Powered by Refinitiv</v>
    <v>37</v>
    <v>MONDAY.COM LTD (XNAS:MNDY)</v>
    <v>3</v>
    <v>38</v>
    <v>Finance</v>
    <v>5</v>
    <v>425.84359999999998</v>
    <v>155.01</v>
    <v>1.43</v>
    <v>0</v>
    <v>3.8900000000000002E-3</v>
    <v>0</v>
    <v>USD</v>
    <v>Monday.Com Ltd is an Israel-based software publisher. The Company provides operational system monday.com Work OS which is an open platform that democratizes the power of software so organizations can easily build software applications and work management tools to fit their every need. The platform intuitively connects people to processes and systems, empowering teams to excel in every aspect of their work. monday.com has teams in Tel Aviv, New York, San Francisco, Miami, Chicago, London, Kiev, and Sydney. The Company customize its platform to suit any business vertical and serves customers worldwide.</v>
    <v>799</v>
    <v>Nasdaq Stock Market</v>
    <v>XNAS</v>
    <v>XNAS</v>
    <v>6 Yitzhak Sadeh Street, TEL AVIV-YAFO, 677750 IL</v>
    <v>385.62</v>
    <v>154</v>
    <v>Software &amp; IT Services</v>
    <v>Stock</v>
    <v>44490.83356736094</v>
    <v>155</v>
    <v>356.21</v>
    <v>16284897980</v>
    <v>MONDAY.COM LTD</v>
    <v>MONDAY.COM LTD</v>
    <v>371.65</v>
    <v>367.63</v>
    <v>369.06</v>
    <v>369.06</v>
    <v>MNDY</v>
    <v>MONDAY.COM LTD (XNAS:MNDY)</v>
    <v>422296</v>
    <v>278773</v>
  </rv>
  <rv s="4">
    <v>156</v>
  </rv>
  <rv s="0">
    <v>http://en.wikipedia.org/wiki/Twilio</v>
    <v>Wikipedia</v>
  </rv>
  <rv s="1">
    <v>0</v>
    <v>158</v>
  </rv>
  <rv s="2">
    <v>6</v>
    <v>https://www.bing.com/th?id=AMMS_74481932d154a44af02c0542f79d3c28&amp;qlt=95</v>
    <v>159</v>
    <v>0</v>
    <v>https://www.bing.com/images/search?form=xlimg&amp;q=twilio</v>
    <v>Image of TWILIO INC.</v>
  </rv>
  <rv s="0">
    <v>https://www.bing.com/financeapi/forcetrigger?t=a24nyc&amp;q=XNYS%3aTWLO&amp;form=skydnc</v>
    <v>Learn more on Bing</v>
  </rv>
  <rv s="3">
    <v>en-GB</v>
    <v>a24nyc</v>
    <v>268435456</v>
    <v>1</v>
    <v>Powered by Refinitiv</v>
    <v>0</v>
    <v>TWILIO INC. (XNYS:TWLO)</v>
    <v>3</v>
    <v>4</v>
    <v>Finance</v>
    <v>5</v>
    <v>457.3</v>
    <v>254.82</v>
    <v>1.3788</v>
    <v>2.8250000000000002</v>
    <v>-5.0080000000000003E-4</v>
    <v>7.7059999999999993E-3</v>
    <v>-0.185</v>
    <v>USD</v>
    <v>Twilio Inc. offers Cloud Communications Platform, which enables developers to build, scale and operate real-time communications within software applications. The Company offers a customer engagement platform with software designed to address specific use cases, like account security and contact centers and a set of Application Programming Interfaces (APIs). It also offers a set of APIs that enable developers to embed voice, messaging, video and email capabilities into their applications, and are designed to support all the fundamental ways humans communicate to address any communication market. The Super Network is its software layer that allows its customers' software to communicate with connected devices globally. It interconnects with communications networks and inbox service providers around the world.</v>
    <v>6334</v>
    <v>New York Stock Exchange</v>
    <v>XNYS</v>
    <v>XNYS</v>
    <v>101 SPEAR STREET, FIRST FLOOR, SAN FRANCISCO, CA, 94105 US</v>
    <v>372.96</v>
    <v>160</v>
    <v>Software &amp; IT Services</v>
    <v>Stock</v>
    <v>44490.841740659373</v>
    <v>161</v>
    <v>363</v>
    <v>65441756425</v>
    <v>TWILIO INC.</v>
    <v>TWILIO INC.</v>
    <v>363.63</v>
    <v>0</v>
    <v>366.59</v>
    <v>369.41500000000002</v>
    <v>369.23</v>
    <v>177149700</v>
    <v>TWLO</v>
    <v>TWILIO INC. (XNYS:TWLO)</v>
    <v>993139</v>
    <v>1638279</v>
    <v>2008</v>
  </rv>
  <rv s="4">
    <v>162</v>
  </rv>
  <rv s="0">
    <v>https://www.bing.com/financeapi/forcetrigger?t=a1q6vh&amp;q=XNAS%3aCOUP&amp;form=skydnc</v>
    <v>Learn more on Bing</v>
  </rv>
  <rv s="20">
    <v>en-GB</v>
    <v>a1q6vh</v>
    <v>268435456</v>
    <v>1</v>
    <v>Powered by Refinitiv</v>
    <v>39</v>
    <v>COUPA SOFTWARE INCORPORATED (XNAS:COUP)</v>
    <v>12</v>
    <v>40</v>
    <v>Finance</v>
    <v>28</v>
    <v>377.04230000000001</v>
    <v>203.505</v>
    <v>1.4875</v>
    <v>0.88</v>
    <v>3.4520000000000002E-3</v>
    <v>USD</v>
    <v>Coupa Software Inc. is a provider of Business Spend Management (BSM) solutions. It offers a comprehensive, cloud-based BSM platform that has connected its customers with suppliers globally. Its platform provides visibility into and control over how companies spend money, optimize supply chains, and manage liquidity. The Company’s BSM platform delivers a range of capabilities that would typically require the purchase and use of multiple disparate point applications. The core of its platform consists of procurement, invoicing, expense management, and payment modules that form the transactional engine for managing a company’s business spend. The Company provide purchasing programs, such as Coupa Advantage, which offers access to pre-negotiated discounts from various suppliers, and Source Together, which connects community members to engage in group sourcing events, allowing them to leverage pooled buying power to achieve contracting terms and capture savings.</v>
    <v>2615</v>
    <v>Nasdaq Stock Market</v>
    <v>XNAS</v>
    <v>XNAS</v>
    <v>1855 S Grant St, SAN MATEO, CA, 94402-7016 US</v>
    <v>257.64999999999998</v>
    <v>Software &amp; IT Services</v>
    <v>Stock</v>
    <v>44490.831919767967</v>
    <v>164</v>
    <v>251.57</v>
    <v>18945880824</v>
    <v>COUPA SOFTWARE INCORPORATED</v>
    <v>COUPA SOFTWARE INCORPORATED</v>
    <v>251.93</v>
    <v>254.94</v>
    <v>255.82</v>
    <v>74059420</v>
    <v>COUP</v>
    <v>COUPA SOFTWARE INCORPORATED (XNAS:COUP)</v>
    <v>483499</v>
    <v>1066355</v>
    <v>2006</v>
  </rv>
  <rv s="4">
    <v>165</v>
  </rv>
  <rv s="0">
    <v>https://www.bing.com/financeapi/forcetrigger?t=a1q4fr&amp;q=XNAS%3aCOHU&amp;form=skydnc</v>
    <v>Learn more on Bing</v>
  </rv>
  <rv s="7">
    <v>en-GB</v>
    <v>a1q4fr</v>
    <v>268435456</v>
    <v>1</v>
    <v>Powered by Refinitiv</v>
    <v>11</v>
    <v>COHU, INC. (XNAS:COHU)</v>
    <v>12</v>
    <v>13</v>
    <v>Finance</v>
    <v>5</v>
    <v>51.86</v>
    <v>17.149999999999999</v>
    <v>1.7508999999999999</v>
    <v>-0.4</v>
    <v>0</v>
    <v>-1.278E-2</v>
    <v>0</v>
    <v>USD</v>
    <v>Cohu, Inc. is a supplier of semiconductor test and inspection handlers, micro-electromechanical system (MEMS) test modules, test contactors, thermal sub-systems, semiconductor automated test equipment and bare board PCB test systems used by global semiconductor and electronics manufacturers and semiconductor test subcontractors. The Company operates through two segments: Semiconductor Test &amp; Inspection and PCB Test Equipment. Its products include Delta MATRiX, Delta Eclipse, MT9510 XP / x16, Rasco SO1000, Rasco SO2000, Rasco Jaguar, Ismeca NY32, Ismeca NY20 and Ismeca32W. The Company provides the products to a wide range of markets, including automotive, computing and network, consumer, industrial and medical and optoelectronics.</v>
    <v>3250</v>
    <v>Nasdaq Stock Market</v>
    <v>XNAS</v>
    <v>XNAS</v>
    <v>12367 Crosthwaite Cir, POWAY, CA, 92064-6817 US</v>
    <v>31.225000000000001</v>
    <v>Semiconductors &amp; Semiconductor Equipment</v>
    <v>Stock</v>
    <v>44490.837574687503</v>
    <v>167</v>
    <v>30.71</v>
    <v>1501648227</v>
    <v>COHU, INC.</v>
    <v>COHU, INC.</v>
    <v>30.97</v>
    <v>11.492599999999999</v>
    <v>31.3</v>
    <v>30.9</v>
    <v>30.9</v>
    <v>48597030</v>
    <v>COHU</v>
    <v>COHU, INC. (XNAS:COHU)</v>
    <v>405201</v>
    <v>305455</v>
    <v>1957</v>
  </rv>
  <rv s="4">
    <v>168</v>
  </rv>
  <rv s="0">
    <v>https://www.bing.com/financeapi/forcetrigger?t=c27jkr&amp;q=XNAS%3aMQ&amp;form=skydnc</v>
    <v>Learn more on Bing</v>
  </rv>
  <rv s="21">
    <v>en-GB</v>
    <v>c27jkr</v>
    <v>268435456</v>
    <v>1</v>
    <v>Powered by Refinitiv</v>
    <v>41</v>
    <v>MARQETA, INC. (XNAS:MQ)</v>
    <v>12</v>
    <v>42</v>
    <v>Finance</v>
    <v>5</v>
    <v>32.75</v>
    <v>19.78</v>
    <v>-0.01</v>
    <v>-5.8250000000000003E-3</v>
    <v>-3.6390000000000001E-4</v>
    <v>-0.16</v>
    <v>USD</v>
    <v>Marqeta, Inc. is engaged in providing modern card issuing and payment processing solutions. The Company operates Marqeta Platform, a cloud-based, open application program interface platform, which enables businesses to develop modern, frictionless payment card experiences for consumer and commercial use cases that are either the core of, or in support of, their core business. Its Platform offers three primary capabilities: Marqeta Issuing, Marqeta Processing, and Marqeta Applications. The Company offers solutions, such as on-demand services, buy now pay later, expense management, travel, alternative lending, disbursements and incentives. The Company offers its solutions to various industries, which includes digital banking, incentives and rewards, online travel, small business lending, on-demand services, media and advertisement agencies, point-of-sale financing, insurance and retail marketplace. Its customers include businesses like Affirm, DoorDash, Instacart, Klarna, and Square.</v>
    <v>509</v>
    <v>Nasdaq Stock Market</v>
    <v>XNAS</v>
    <v>XNAS</v>
    <v>180 Grand Avenue, 6th Floor, OAKLAND, CA, 94612 US</v>
    <v>27.59</v>
    <v>Financial Technology (Fintech) &amp; Infrastructure</v>
    <v>Stock</v>
    <v>44490.840685092189</v>
    <v>170</v>
    <v>26.11</v>
    <v>14817279542</v>
    <v>MARQETA, INC.</v>
    <v>MARQETA, INC.</v>
    <v>26.65</v>
    <v>27.48</v>
    <v>27.47</v>
    <v>27.31</v>
    <v>539398600</v>
    <v>MQ</v>
    <v>MARQETA, INC. (XNAS:MQ)</v>
    <v>3049494</v>
    <v>2844119</v>
    <v>2010</v>
  </rv>
  <rv s="4">
    <v>171</v>
  </rv>
</rvData>
</file>

<file path=xl/richData/rdrichvaluestructure.xml><?xml version="1.0" encoding="utf-8"?>
<rvStructures xmlns="http://schemas.microsoft.com/office/spreadsheetml/2017/richdata" count="22">
  <s t="_hyperlink">
    <k n="Address" t="s"/>
    <k n="Text" t="s"/>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error">
    <k n="errorType" t="i"/>
    <k n="field" t="s"/>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Year incorporated"/>
  </s>
  <s t="_error">
    <k n="errorType" t="i"/>
    <k n="propagated" t="b"/>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High"/>
    <k n="Instrument type" t="s"/>
    <k n="Last trade time"/>
    <k n="LearnMoreOnLink" t="r"/>
    <k n="Low"/>
    <k n="Market cap"/>
    <k n="Name" t="s"/>
    <k n="Open"/>
    <k n="Previous close"/>
    <k n="Price"/>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16">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ExchangeID</v>
      <v t="s">%ProviderInfo</v>
    </a>
    <a count="31">
      <v t="s">%EntityServiceId</v>
      <v t="s">_Format</v>
      <v t="s">%IsRefreshable</v>
      <v t="s">%EntityCulture</v>
      <v t="s">%EntityId</v>
      <v t="s">_Icon</v>
      <v t="s">_Display</v>
      <v t="s">Name</v>
      <v t="s">_SubLabel</v>
      <v t="s">Price</v>
      <v t="s">Exchange</v>
      <v t="s">Last trade time</v>
      <v t="s">Ticker symbol</v>
      <v t="s">Exchange abbreviation</v>
      <v t="s">Change</v>
      <v t="s">Change (%)</v>
      <v t="s">Currency</v>
      <v t="s">Previous close</v>
      <v t="s">Open</v>
      <v t="s">High</v>
      <v t="s">Low</v>
      <v t="s">52 week high</v>
      <v t="s">52 week low</v>
      <v t="s">Volume</v>
      <v t="s">Market cap</v>
      <v t="s">Instrument type</v>
      <v t="s">_Flags</v>
      <v t="s">UniqueName</v>
      <v t="s">_DisplayString</v>
      <v t="s">LearnMoreOnLink</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Description</v>
      <v t="s">Employees</v>
      <v t="s">Headquarters</v>
      <v t="s">Industry</v>
      <v t="s">Instrument type</v>
      <v t="s">_Flags</v>
      <v t="s">UniqueName</v>
      <v t="s">_DisplayString</v>
      <v t="s">LearnMoreOnLink</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Description</v>
      <v t="s">Employees</v>
      <v t="s">Headquarters</v>
      <v t="s">Industry</v>
      <v t="s">Instrument type</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Description</v>
      <v t="s">Employees</v>
      <v t="s">Headquarters</v>
      <v t="s">Industry</v>
      <v t="s">Instrument type</v>
      <v t="s">_Flags</v>
      <v t="s">UniqueName</v>
      <v t="s">_DisplayString</v>
      <v t="s">LearnMoreOnLink</v>
      <v t="s">Image</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Year incorporated</v>
      <v t="s">_Flags</v>
      <v t="s">UniqueName</v>
      <v t="s">_DisplayString</v>
      <v t="s">LearnMoreOnLink</v>
      <v t="s">ExchangeID</v>
      <v t="s">%ProviderInfo</v>
    </a>
  </spbArrays>
  <spbData count="43">
    <spb s="0">
      <v>0</v>
      <v>Name</v>
      <v>LearnMoreOnLink</v>
    </spb>
    <spb s="1">
      <v>0</v>
      <v>0</v>
    </spb>
    <spb s="2">
      <v>0</v>
      <v>0</v>
      <v>0</v>
    </spb>
    <spb s="3">
      <v>1</v>
      <v>2</v>
      <v>2</v>
      <v>2</v>
      <v>2</v>
    </spb>
    <spb s="4">
      <v>1</v>
      <v>2</v>
      <v>2</v>
      <v>1</v>
      <v>3</v>
      <v>1</v>
      <v>4</v>
      <v>1</v>
      <v>1</v>
      <v>5</v>
      <v>5</v>
      <v>6</v>
      <v>7</v>
      <v>1</v>
      <v>1</v>
      <v>1</v>
      <v>5</v>
      <v>8</v>
      <v>9</v>
      <v>10</v>
      <v>5</v>
      <v>1</v>
      <v>1</v>
      <v>6</v>
    </spb>
    <spb s="5">
      <v>at close</v>
      <v>from previous close</v>
      <v>from previous close</v>
      <v>Source: Nasdaq Last Sale</v>
      <v>GMT</v>
      <v>Real-Time Nasdaq Last Sale</v>
      <v>from close</v>
      <v>from close</v>
    </spb>
    <spb s="6">
      <v>Powered by Refinitiv</v>
    </spb>
    <spb s="0">
      <v>1</v>
      <v>Name</v>
      <v>LearnMoreOnLink</v>
    </spb>
    <spb s="7">
      <v>2</v>
      <v>2</v>
      <v>2</v>
    </spb>
    <spb s="8">
      <v>1</v>
      <v>2</v>
      <v>1</v>
      <v>3</v>
      <v>1</v>
      <v>1</v>
      <v>1</v>
      <v>5</v>
      <v>6</v>
      <v>7</v>
      <v>1</v>
      <v>1</v>
      <v>6</v>
      <v>1</v>
      <v>5</v>
      <v>8</v>
      <v>10</v>
      <v>1</v>
      <v>1</v>
      <v>6</v>
    </spb>
    <spb s="9">
      <v>at close</v>
      <v>from previous close</v>
      <v>Source: Nasdaq Last Sale</v>
      <v>from previous close</v>
      <v>GMT</v>
      <v>Real-Time Nasdaq Last Sale</v>
      <v>from close</v>
      <v>from close</v>
    </spb>
    <spb s="0">
      <v>2</v>
      <v>Name</v>
      <v>LearnMoreOnLink</v>
    </spb>
    <spb s="10">
      <v>2</v>
      <v>2</v>
      <v>2</v>
      <v>2</v>
    </spb>
    <spb s="11">
      <v>1</v>
      <v>2</v>
      <v>2</v>
      <v>1</v>
      <v>3</v>
      <v>1</v>
      <v>1</v>
      <v>1</v>
      <v>5</v>
      <v>5</v>
      <v>6</v>
      <v>7</v>
      <v>1</v>
      <v>1</v>
      <v>1</v>
      <v>5</v>
      <v>8</v>
      <v>9</v>
      <v>10</v>
      <v>5</v>
      <v>1</v>
      <v>1</v>
      <v>6</v>
    </spb>
    <spb s="0">
      <v>3</v>
      <v>Name</v>
      <v>LearnMoreOnLink</v>
    </spb>
    <spb s="12">
      <v>1</v>
      <v>2</v>
      <v>2</v>
      <v>1</v>
      <v>3</v>
      <v>1</v>
      <v>4</v>
      <v>1</v>
      <v>1</v>
      <v>5</v>
      <v>5</v>
      <v>6</v>
      <v>7</v>
      <v>1</v>
      <v>1</v>
      <v>1</v>
      <v>8</v>
      <v>9</v>
      <v>10</v>
      <v>5</v>
    </spb>
    <spb s="13">
      <v>Delayed 15 minutes</v>
      <v>from previous close</v>
      <v>from previous close</v>
      <v>GMT</v>
    </spb>
    <spb s="0">
      <v>4</v>
      <v>Name</v>
      <v>LearnMoreOnLink</v>
    </spb>
    <spb s="14">
      <v>1</v>
      <v>2</v>
      <v>1</v>
      <v>3</v>
      <v>1</v>
      <v>1</v>
      <v>1</v>
      <v>5</v>
      <v>5</v>
      <v>6</v>
      <v>11</v>
      <v>1</v>
      <v>1</v>
      <v>1</v>
      <v>8</v>
      <v>9</v>
      <v>10</v>
      <v>5</v>
    </spb>
    <spb s="0">
      <v>5</v>
      <v>Name</v>
      <v>LearnMoreOnLink</v>
    </spb>
    <spb s="15">
      <v>12</v>
      <v>12</v>
      <v>3</v>
      <v>12</v>
      <v>12</v>
      <v>12</v>
      <v>5</v>
      <v>6</v>
      <v>13</v>
      <v>12</v>
      <v>12</v>
      <v>12</v>
      <v>8</v>
      <v>10</v>
    </spb>
    <spb s="13">
      <v>Delayed 20 minutes</v>
      <v>from previous close</v>
      <v>from previous close</v>
      <v>GMT</v>
    </spb>
    <spb s="0">
      <v>6</v>
      <v>Name</v>
      <v>LearnMoreOnLink</v>
    </spb>
    <spb s="16">
      <v>1</v>
      <v>2</v>
      <v>1</v>
      <v>3</v>
      <v>1</v>
      <v>1</v>
      <v>1</v>
      <v>5</v>
      <v>5</v>
      <v>6</v>
      <v>7</v>
      <v>1</v>
      <v>1</v>
      <v>1</v>
      <v>5</v>
      <v>8</v>
      <v>10</v>
      <v>5</v>
      <v>1</v>
      <v>1</v>
      <v>6</v>
    </spb>
    <spb s="0">
      <v>7</v>
      <v>Name</v>
      <v>LearnMoreOnLink</v>
    </spb>
    <spb s="17">
      <v>1</v>
      <v>1</v>
      <v>3</v>
      <v>1</v>
      <v>1</v>
      <v>1</v>
      <v>5</v>
      <v>5</v>
      <v>6</v>
      <v>7</v>
      <v>1</v>
      <v>1</v>
      <v>1</v>
      <v>5</v>
      <v>8</v>
      <v>10</v>
      <v>1</v>
      <v>1</v>
      <v>6</v>
    </spb>
    <spb s="0">
      <v>8</v>
      <v>Name</v>
      <v>LearnMoreOnLink</v>
    </spb>
    <spb s="18">
      <v>1</v>
      <v>2</v>
      <v>2</v>
      <v>1</v>
      <v>3</v>
      <v>1</v>
      <v>1</v>
      <v>1</v>
      <v>5</v>
      <v>5</v>
      <v>6</v>
      <v>7</v>
      <v>1</v>
      <v>1</v>
      <v>1</v>
      <v>5</v>
      <v>8</v>
      <v>9</v>
      <v>10</v>
      <v>5</v>
    </spb>
    <spb s="19">
      <v>Delayed 15 minutes</v>
      <v>from previous close</v>
      <v>from previous close</v>
      <v>Source: Nasdaq</v>
      <v>GMT</v>
    </spb>
    <spb s="0">
      <v>9</v>
      <v>Name</v>
      <v>LearnMoreOnLink</v>
    </spb>
    <spb s="20">
      <v>1</v>
      <v>2</v>
      <v>2</v>
      <v>1</v>
      <v>3</v>
      <v>1</v>
      <v>1</v>
      <v>1</v>
      <v>5</v>
      <v>5</v>
      <v>6</v>
      <v>7</v>
      <v>1</v>
      <v>1</v>
      <v>1</v>
      <v>5</v>
      <v>8</v>
      <v>10</v>
      <v>5</v>
      <v>1</v>
      <v>1</v>
      <v>6</v>
    </spb>
    <spb s="0">
      <v>10</v>
      <v>Name</v>
      <v>LearnMoreOnLink</v>
    </spb>
    <spb s="21">
      <v>1</v>
      <v>2</v>
      <v>1</v>
      <v>3</v>
      <v>1</v>
      <v>1</v>
      <v>1</v>
      <v>5</v>
      <v>5</v>
      <v>6</v>
      <v>7</v>
      <v>1</v>
      <v>1</v>
      <v>1</v>
      <v>5</v>
      <v>8</v>
      <v>9</v>
      <v>10</v>
      <v>5</v>
      <v>1</v>
      <v>1</v>
      <v>6</v>
    </spb>
    <spb s="0">
      <v>11</v>
      <v>Name</v>
      <v>LearnMoreOnLink</v>
    </spb>
    <spb s="22">
      <v>1</v>
      <v>2</v>
      <v>1</v>
      <v>3</v>
      <v>1</v>
      <v>1</v>
      <v>1</v>
      <v>5</v>
      <v>5</v>
      <v>6</v>
      <v>7</v>
      <v>1</v>
      <v>1</v>
      <v>1</v>
      <v>5</v>
      <v>8</v>
      <v>9</v>
      <v>10</v>
      <v>5</v>
    </spb>
    <spb s="0">
      <v>12</v>
      <v>Name</v>
      <v>LearnMoreOnLink</v>
    </spb>
    <spb s="23">
      <v>1</v>
      <v>2</v>
      <v>1</v>
      <v>3</v>
      <v>1</v>
      <v>1</v>
      <v>1</v>
      <v>5</v>
      <v>5</v>
      <v>6</v>
      <v>7</v>
      <v>1</v>
      <v>1</v>
      <v>1</v>
      <v>5</v>
      <v>8</v>
      <v>10</v>
    </spb>
    <spb s="0">
      <v>13</v>
      <v>Name</v>
      <v>LearnMoreOnLink</v>
    </spb>
    <spb s="24">
      <v>1</v>
      <v>1</v>
      <v>3</v>
      <v>1</v>
      <v>4</v>
      <v>1</v>
      <v>1</v>
      <v>5</v>
      <v>5</v>
      <v>6</v>
      <v>7</v>
      <v>1</v>
      <v>1</v>
      <v>1</v>
      <v>5</v>
      <v>8</v>
      <v>10</v>
      <v>1</v>
      <v>1</v>
      <v>6</v>
    </spb>
    <spb s="0">
      <v>14</v>
      <v>Name</v>
      <v>LearnMoreOnLink</v>
    </spb>
    <spb s="25">
      <v>1</v>
      <v>2</v>
      <v>1</v>
      <v>3</v>
      <v>1</v>
      <v>1</v>
      <v>1</v>
      <v>5</v>
      <v>5</v>
      <v>6</v>
      <v>7</v>
      <v>1</v>
      <v>1</v>
      <v>1</v>
      <v>5</v>
      <v>8</v>
      <v>9</v>
      <v>10</v>
      <v>5</v>
    </spb>
    <spb s="0">
      <v>15</v>
      <v>Name</v>
      <v>LearnMoreOnLink</v>
    </spb>
    <spb s="26">
      <v>1</v>
      <v>1</v>
      <v>3</v>
      <v>1</v>
      <v>1</v>
      <v>1</v>
      <v>5</v>
      <v>5</v>
      <v>6</v>
      <v>7</v>
      <v>1</v>
      <v>1</v>
      <v>1</v>
      <v>5</v>
      <v>8</v>
      <v>9</v>
      <v>10</v>
      <v>5</v>
      <v>1</v>
      <v>1</v>
      <v>6</v>
    </spb>
  </spbData>
</supportingPropertyBags>
</file>

<file path=xl/richData/rdsupportingpropertybagstructure.xml><?xml version="1.0" encoding="utf-8"?>
<spbStructures xmlns="http://schemas.microsoft.com/office/spreadsheetml/2017/richdata2" count="27">
  <s>
    <k n="^Order" t="spba"/>
    <k n="TitleProperty" t="s"/>
    <k n="SubTitleProperty" t="s"/>
  </s>
  <s>
    <k n="ShowInDotNotation" t="b"/>
    <k n="ShowInAutoComplete" t="b"/>
  </s>
  <s>
    <k n="ShowInCardView" t="b"/>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s>
  <s>
    <k n="Price" t="s"/>
    <k n="Change" t="s"/>
    <k n="Change (%)" t="s"/>
    <k n="Last trade time" t="s"/>
  </s>
  <s>
    <k n="Low"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s>
  <s>
    <k n="Low" t="i"/>
    <k n="High" t="i"/>
    <k n="Name" t="i"/>
    <k n="Open" t="i"/>
    <k n="Price" t="i"/>
    <k n="Change" t="i"/>
    <k n="Volume" t="i"/>
    <k n="Change (%)" t="i"/>
    <k n="Market cap" t="i"/>
    <k n="52 week low" t="i"/>
    <k n="52 week high" t="i"/>
    <k n="Previous close" t="i"/>
    <k n="Last trade time" t="i"/>
    <k n="`%EntityServiceId" t="i"/>
  </s>
  <s>
    <k n="Low" t="i"/>
    <k n="P/E"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High" t="i"/>
    <k n="Name" t="i"/>
    <k n="Open" t="i"/>
    <k n="Price" t="i"/>
    <k n="Change" t="i"/>
    <k n="Volume" t="i"/>
    <k n="Employees" t="i"/>
    <k n="Change (%)" t="i"/>
    <k n="Market cap" t="i"/>
    <k n="52 week low" t="i"/>
    <k n="52 week high" t="i"/>
    <k n="Previous close" t="i"/>
    <k n="Volume average" t="i"/>
    <k n="Last trade time" t="i"/>
    <k n="`%EntityServiceId"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High" t="i"/>
    <k n="Name" t="i"/>
    <k n="Open" t="i"/>
    <k n="Price" t="i"/>
    <k n="Change" t="i"/>
    <k n="Volume" t="i"/>
    <k n="Employees" t="i"/>
    <k n="Change (%)" t="i"/>
    <k n="Market cap" t="i"/>
    <k n="52 week low" t="i"/>
    <k n="52 week high" t="i"/>
    <k n="Previous close" t="i"/>
    <k n="Volume average" t="i"/>
    <k n="Last trade time" t="i"/>
    <k n="`%EntityServiceId" t="i"/>
  </s>
  <s>
    <k n="Low" t="i"/>
    <k n="High" t="i"/>
    <k n="Name" t="i"/>
    <k n="Open" t="i"/>
    <k n="Image" t="i"/>
    <k n="Price" t="i"/>
    <k n="Change" t="i"/>
    <k n="Volume" t="i"/>
    <k n="Employees" t="i"/>
    <k n="Change (%)" t="i"/>
    <k n="Market cap" t="i"/>
    <k n="52 week low" t="i"/>
    <k n="52 week high" t="i"/>
    <k n="Previous close" t="i"/>
    <k n="Volume average" t="i"/>
    <k n="Last trade time" t="i"/>
    <k n="`%EntityServiceId" t="i"/>
    <k n="Price (Extended hours)" t="i"/>
    <k n="Change (Extended hours)" t="i"/>
    <k n="Change % (Extended hours)" t="i"/>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182" formatCode="_([$$-409]* #,##0.00_);_([$$-409]* \(#,##0.00\);_([$$-409]* &quot;-&quot;??_);_(@_)"/>
    </x:dxf>
    <x:dxf>
      <x:numFmt numFmtId="8" formatCode="#,##0.00_);[Red]\(#,##0.00\)"/>
    </x:dxf>
    <x:dxf>
      <x:numFmt numFmtId="6" formatCode="#,##0_);[Red]\(#,##0\)"/>
    </x:dxf>
    <x:dxf>
      <x:numFmt numFmtId="14" formatCode="0.00%"/>
    </x:dxf>
    <x:dxf>
      <x:numFmt numFmtId="181" formatCode="_([$$-409]* #,##0_);_([$$-409]* \(#,##0\);_([$$-409]* &quot;-&quot;_);_(@_)"/>
    </x:dxf>
    <x:dxf>
      <x:numFmt numFmtId="180" formatCode="0_);[Red]\(0\)"/>
    </x:dxf>
    <x:dxf>
      <x:numFmt numFmtId="179" formatCode="0.00_);[Red]\(0.00\)"/>
    </x:dxf>
    <x:dxf>
      <x:numFmt numFmtId="178" formatCode="_([$€-2]\ * #,##0_);_([$€-2]\ * \(#,##0\);_([$€-2]\ * &quot;-&quot;_);_(@_)"/>
    </x:dxf>
    <x:dxf>
      <x:numFmt numFmtId="177" formatCode="_-[$$-1009]* #,##0.00_-;\-[$$-1009]* #,##0.00_-;_-[$$-1009]* &quot;-&quot;??_-;_-@_-"/>
    </x:dxf>
    <x:dxf>
      <x:numFmt numFmtId="176" formatCode="_-[$$-1009]* #,##0_-;\-[$$-1009]* #,##0_-;_-[$$-1009]* &quot;-&quot;_-;_-@_-"/>
    </x:dxf>
    <x:dxf>
      <x:numFmt numFmtId="27" formatCode="d/m/yyyy\ h:mm"/>
    </x:dxf>
  </dxfs>
  <richProperties>
    <rPr n="IsTitleField" t="b"/>
    <rPr n="IsHeroField" t="b"/>
  </richProperties>
  <richStyles>
    <rSty dxfid="0"/>
    <rSty dxfid="1"/>
    <rSty>
      <rpv i="0">1</rpv>
    </rSty>
    <rSty>
      <rpv i="1">1</rpv>
    </rSty>
    <rSty dxfid="2"/>
    <rSty dxfid="3"/>
    <rSty dxfid="4"/>
    <rSty dxfid="10"/>
    <rSty dxfid="5"/>
    <rSty dxfid="6"/>
    <rSty dxfid="7"/>
    <rSty dxfid="8"/>
    <rSty dxfid="9"/>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H1:W45"/>
  <sheetViews>
    <sheetView tabSelected="1" topLeftCell="I1" zoomScale="85" zoomScaleNormal="85" workbookViewId="0">
      <pane ySplit="1" topLeftCell="A9" activePane="bottomLeft" state="frozen"/>
      <selection activeCell="G1" sqref="G1"/>
      <selection pane="bottomLeft" activeCell="W21" sqref="W21"/>
    </sheetView>
  </sheetViews>
  <sheetFormatPr defaultRowHeight="16.5" x14ac:dyDescent="0.25"/>
  <cols>
    <col min="8" max="8" width="33.125" bestFit="1" customWidth="1"/>
    <col min="9" max="9" width="42" bestFit="1" customWidth="1"/>
    <col min="11" max="11" width="8.375" customWidth="1"/>
    <col min="12" max="12" width="8.375" style="1" customWidth="1"/>
    <col min="13" max="14" width="10.5" style="2" customWidth="1"/>
    <col min="15" max="15" width="13.75" style="3" hidden="1" customWidth="1"/>
    <col min="16" max="16" width="10.625" style="2" customWidth="1"/>
    <col min="17" max="17" width="14.375" style="2" customWidth="1"/>
    <col min="18" max="18" width="9.5" style="3" hidden="1" customWidth="1"/>
    <col min="19" max="19" width="9" hidden="1" customWidth="1"/>
    <col min="20" max="20" width="8.375" style="1" hidden="1" customWidth="1"/>
    <col min="21" max="21" width="11.75" hidden="1" customWidth="1"/>
    <col min="22" max="22" width="9" style="5" hidden="1" customWidth="1"/>
    <col min="23" max="23" width="8.375" style="1" bestFit="1" customWidth="1"/>
  </cols>
  <sheetData>
    <row r="1" spans="8:23" x14ac:dyDescent="0.25">
      <c r="I1" t="s">
        <v>0</v>
      </c>
      <c r="J1" t="s">
        <v>1</v>
      </c>
      <c r="K1" s="7" t="s">
        <v>12</v>
      </c>
      <c r="L1" s="1" t="s">
        <v>2</v>
      </c>
      <c r="M1" s="2" t="s">
        <v>3</v>
      </c>
      <c r="N1" s="2" t="s">
        <v>4</v>
      </c>
      <c r="O1" s="3" t="s">
        <v>5</v>
      </c>
      <c r="P1" s="2" t="s">
        <v>6</v>
      </c>
      <c r="Q1" s="2" t="s">
        <v>7</v>
      </c>
      <c r="R1" s="3" t="s">
        <v>8</v>
      </c>
      <c r="S1" t="s">
        <v>9</v>
      </c>
      <c r="T1" s="1" t="s">
        <v>10</v>
      </c>
      <c r="U1" s="7">
        <v>44408</v>
      </c>
      <c r="V1" s="5" t="s">
        <v>11</v>
      </c>
    </row>
    <row r="2" spans="8:23" hidden="1" x14ac:dyDescent="0.25">
      <c r="H2" t="e" vm="1">
        <v>#VALUE!</v>
      </c>
      <c r="I2" t="str" cm="1">
        <f t="array" ref="I2">_FV(H2,"Name")</f>
        <v>APPLE INC.</v>
      </c>
      <c r="J2" t="str" cm="1">
        <f t="array" ref="J2">_FV(H2,"Ticker symbol",TRUE)</f>
        <v>AAPL</v>
      </c>
      <c r="K2" cm="1">
        <f t="array" ref="K2">_FV(H2,"Price")</f>
        <v>149.47999999999999</v>
      </c>
      <c r="L2" s="1" cm="1">
        <f t="array" ref="L2">_FV(H2,"Change (%)",TRUE)</f>
        <v>1.474E-3</v>
      </c>
      <c r="M2" s="2" cm="1">
        <f t="array" ref="M2">_FV(H2,"52 week high",TRUE)</f>
        <v>157.26</v>
      </c>
      <c r="N2" s="2" cm="1">
        <f t="array" ref="N2">_FV(H2,"52 week low",TRUE)</f>
        <v>107.32</v>
      </c>
      <c r="O2" s="3" cm="1">
        <f t="array" ref="O2">_FV(H2,"Market cap",TRUE)/1000000</f>
        <v>2470929.8116000001</v>
      </c>
      <c r="P2" s="2" cm="1">
        <f t="array" ref="P2">_FV(H2,"Volume")/1000000</f>
        <v>60.909500999999999</v>
      </c>
      <c r="Q2" s="2" cm="1">
        <f t="array" ref="Q2">_FV(H2,"Volume average",TRUE)/1000000</f>
        <v>79.630105</v>
      </c>
      <c r="R2" s="3" cm="1">
        <f t="array" ref="R2">_FV(H2,"Shares outstanding",TRUE)/1000000</f>
        <v>16530.169999999998</v>
      </c>
      <c r="S2">
        <v>0</v>
      </c>
      <c r="T2" s="1" t="e">
        <f>K2/S2-1</f>
        <v>#DIV/0!</v>
      </c>
      <c r="V2" s="6"/>
    </row>
    <row r="3" spans="8:23" x14ac:dyDescent="0.25">
      <c r="H3" t="e" vm="2">
        <v>#VALUE!</v>
      </c>
      <c r="I3" t="str" cm="1">
        <f t="array" ref="I3">_FV(H3,"Name")</f>
        <v>VIACOMCBS INC.</v>
      </c>
      <c r="J3" t="str" cm="1">
        <f t="array" ref="J3">_FV(H3,"Ticker symbol",TRUE)</f>
        <v>VIAC</v>
      </c>
      <c r="K3" cm="1">
        <f t="array" ref="K3">_FV(H3,"Price")</f>
        <v>37.78</v>
      </c>
      <c r="L3" s="1" cm="1">
        <f t="array" ref="L3">_FV(H3,"Change (%)",TRUE)</f>
        <v>-2.8041999999999997E-2</v>
      </c>
      <c r="M3" s="2" cm="1">
        <f t="array" ref="M3">_FV(H3,"52 week high",TRUE)</f>
        <v>101.97</v>
      </c>
      <c r="N3" s="2" cm="1">
        <f t="array" ref="N3">_FV(H3,"52 week low",TRUE)</f>
        <v>27.1</v>
      </c>
      <c r="O3" s="3" cm="1">
        <f t="array" ref="O3">_FV(H3,"Market cap",TRUE)/1000000</f>
        <v>25241</v>
      </c>
      <c r="P3" s="2" cm="1">
        <f t="array" ref="P3">_FV(H3,"Volume")/1000000</f>
        <v>15.602684999999999</v>
      </c>
      <c r="Q3" s="2" cm="1">
        <f t="array" ref="Q3">_FV(H3,"Volume average",TRUE)/1000000</f>
        <v>8.354419</v>
      </c>
      <c r="R3" s="3" cm="1">
        <f t="array" ref="R3">_FV(H3,"Shares outstanding",TRUE)/1000000</f>
        <v>646.52099999999996</v>
      </c>
      <c r="S3">
        <v>41.25</v>
      </c>
      <c r="T3" s="1">
        <f t="shared" ref="T3:T4" si="0">K3/S3-1</f>
        <v>-8.4121212121212041E-2</v>
      </c>
      <c r="U3">
        <v>40.9</v>
      </c>
      <c r="V3" s="6">
        <f t="shared" ref="V3:V33" si="1">K3/U3-1</f>
        <v>-7.628361858190702E-2</v>
      </c>
      <c r="W3" s="1">
        <f t="shared" ref="W3:W11" si="2">P3/Q3</f>
        <v>1.8675966575293865</v>
      </c>
    </row>
    <row r="4" spans="8:23" hidden="1" x14ac:dyDescent="0.25">
      <c r="H4" t="e" vm="3">
        <v>#VALUE!</v>
      </c>
      <c r="I4" t="str" cm="1">
        <f t="array" ref="I4">_FV(H4,"Name")</f>
        <v>Vanguard 500 Idx;ETF</v>
      </c>
      <c r="J4" t="str" cm="1">
        <f t="array" ref="J4">_FV(H4,"Ticker symbol",TRUE)</f>
        <v>VOO</v>
      </c>
      <c r="K4" cm="1">
        <f t="array" ref="K4">_FV(H4,"Price")</f>
        <v>417.11</v>
      </c>
      <c r="L4" s="1" cm="1">
        <f t="array" ref="L4">_FV(H4,"Change (%)",TRUE)</f>
        <v>2.6919999999999999E-3</v>
      </c>
      <c r="M4" s="2" cm="1">
        <f t="array" ref="M4">_FV(H4,"52 week high",TRUE)</f>
        <v>417.44</v>
      </c>
      <c r="N4" s="2" cm="1">
        <f t="array" ref="N4">_FV(H4,"52 week low",TRUE)</f>
        <v>296.37</v>
      </c>
      <c r="O4" s="3" cm="1">
        <f t="array" ref="O4">_FV(H4,"Market cap",TRUE)/1000000</f>
        <v>246962.078828</v>
      </c>
      <c r="P4" s="2" cm="1">
        <f t="array" ref="P4">_FV(H4,"Volume")/1000000</f>
        <v>2.519971</v>
      </c>
      <c r="Q4" s="2" cm="1">
        <f t="array" ref="Q4">_FV(H4,"Volume average",TRUE)/1000000</f>
        <v>5.4623809999999997</v>
      </c>
      <c r="R4" s="3" t="e" cm="1" vm="4">
        <f t="array" ref="R4">_FV(H4,"Shares outstanding",TRUE)/1000000</f>
        <v>#VALUE!</v>
      </c>
      <c r="S4">
        <v>415.11</v>
      </c>
      <c r="T4" s="1">
        <f t="shared" si="0"/>
        <v>4.8180000481798935E-3</v>
      </c>
      <c r="V4" s="6"/>
      <c r="W4" s="1">
        <f t="shared" si="2"/>
        <v>0.46133197226630662</v>
      </c>
    </row>
    <row r="5" spans="8:23" hidden="1" x14ac:dyDescent="0.25">
      <c r="V5" s="6"/>
      <c r="W5" s="1" t="e">
        <f t="shared" si="2"/>
        <v>#DIV/0!</v>
      </c>
    </row>
    <row r="6" spans="8:23" x14ac:dyDescent="0.25">
      <c r="H6" t="e" vm="5">
        <v>#VALUE!</v>
      </c>
      <c r="I6" t="str" cm="1">
        <f t="array" ref="I6">_FV(H6,"Name")</f>
        <v>SHOPIFY INC.</v>
      </c>
      <c r="J6" t="str" cm="1">
        <f t="array" ref="J6">_FV(H6,"Ticker symbol",TRUE)</f>
        <v>SHOP</v>
      </c>
      <c r="K6" cm="1">
        <f t="array" ref="K6">_FV(H6,"Price")</f>
        <v>1495.41</v>
      </c>
      <c r="L6" s="1" cm="1">
        <f t="array" ref="L6">_FV(H6,"Change (%)",TRUE)</f>
        <v>5.3380000000000007E-3</v>
      </c>
      <c r="M6" s="2" cm="1">
        <f t="array" ref="M6">_FV(H6,"52 week high",TRUE)</f>
        <v>1650</v>
      </c>
      <c r="N6" s="2" cm="1">
        <f t="array" ref="N6">_FV(H6,"52 week low",TRUE)</f>
        <v>875</v>
      </c>
      <c r="O6" s="3" cm="1">
        <f t="array" ref="O6">_FV(H6,"Market cap",TRUE)/1000000</f>
        <v>185581.9</v>
      </c>
      <c r="P6" s="2" cm="1">
        <f t="array" ref="P6">_FV(H6,"Volume")/1000000</f>
        <v>0.60578500000000002</v>
      </c>
      <c r="Q6" s="2" cm="1">
        <f t="array" ref="Q6">_FV(H6,"Volume average",TRUE)/1000000</f>
        <v>0.81370299999999995</v>
      </c>
      <c r="R6" s="3" cm="1">
        <f t="array" ref="R6">_FV(H6,"Shares outstanding",TRUE)/1000000</f>
        <v>124.7634</v>
      </c>
      <c r="S6" s="4">
        <v>1490.6949999999999</v>
      </c>
      <c r="T6" s="1">
        <f t="shared" ref="T6:T9" si="3">K6/S6-1</f>
        <v>3.162954192507561E-3</v>
      </c>
      <c r="U6">
        <v>1499.9</v>
      </c>
      <c r="V6" s="6">
        <f t="shared" si="1"/>
        <v>-2.9935329021935075E-3</v>
      </c>
      <c r="W6" s="1">
        <f t="shared" si="2"/>
        <v>0.74447925102893819</v>
      </c>
    </row>
    <row r="7" spans="8:23" x14ac:dyDescent="0.25">
      <c r="H7" t="e" vm="6">
        <v>#VALUE!</v>
      </c>
      <c r="I7" t="str" cm="1">
        <f t="array" ref="I7">_FV(H7,"Name")</f>
        <v>LVMH Moet Hennessy Louis Vuitton SE</v>
      </c>
      <c r="J7" t="str" cm="1">
        <f t="array" ref="J7">_FV(H7,"Ticker symbol",TRUE)</f>
        <v>LVMUY</v>
      </c>
      <c r="K7" cm="1">
        <f t="array" ref="K7">_FV(H7,"Price")</f>
        <v>154.32</v>
      </c>
      <c r="L7" s="1" cm="1">
        <f t="array" ref="L7">_FV(H7,"Change (%)",TRUE)</f>
        <v>9.6499999999999989E-3</v>
      </c>
      <c r="M7" s="2" cm="1">
        <f t="array" ref="M7">_FV(H7,"52 week high",TRUE)</f>
        <v>168.06</v>
      </c>
      <c r="N7" s="2" cm="1">
        <f t="array" ref="N7">_FV(H7,"52 week low",TRUE)</f>
        <v>93</v>
      </c>
      <c r="O7" s="3" cm="1">
        <f t="array" ref="O7">_FV(H7,"Market cap",TRUE)/1000000</f>
        <v>385217.3</v>
      </c>
      <c r="P7" s="2" cm="1">
        <f t="array" ref="P7">_FV(H7,"Volume")/1000000</f>
        <v>6.9221000000000005E-2</v>
      </c>
      <c r="Q7" s="2" t="e" cm="1" vm="7">
        <f t="array" ref="Q7">_FV(H7,"Volume average",TRUE)/1000000</f>
        <v>#VALUE!</v>
      </c>
      <c r="R7" s="3" cm="1">
        <f t="array" ref="R7">_FV(H7,"Shares outstanding",TRUE)/1000000</f>
        <v>2523.7869999999998</v>
      </c>
      <c r="S7" s="4">
        <v>146.19999999999999</v>
      </c>
      <c r="T7" s="1">
        <f t="shared" si="3"/>
        <v>5.554035567715454E-2</v>
      </c>
      <c r="U7">
        <v>160.4</v>
      </c>
      <c r="V7" s="6">
        <f t="shared" si="1"/>
        <v>-3.7905236907730733E-2</v>
      </c>
      <c r="W7" s="1" t="e" vm="8">
        <f t="shared" si="2"/>
        <v>#VALUE!</v>
      </c>
    </row>
    <row r="8" spans="8:23" x14ac:dyDescent="0.25">
      <c r="H8" t="e" vm="9">
        <v>#VALUE!</v>
      </c>
      <c r="I8" t="str" cm="1">
        <f t="array" ref="I8">_FV(H8,"Name")</f>
        <v>Hermes International SCA</v>
      </c>
      <c r="J8" t="str" cm="1">
        <f t="array" ref="J8">_FV(H8,"Ticker symbol",TRUE)</f>
        <v>HESAY</v>
      </c>
      <c r="K8" cm="1">
        <f t="array" ref="K8">_FV(H8,"Price")</f>
        <v>154.86000000000001</v>
      </c>
      <c r="L8" s="1" cm="1">
        <f t="array" ref="L8">_FV(H8,"Change (%)",TRUE)</f>
        <v>1.4943E-2</v>
      </c>
      <c r="M8" s="2" cm="1">
        <f t="array" ref="M8">_FV(H8,"52 week high",TRUE)</f>
        <v>159.28</v>
      </c>
      <c r="N8" s="2" cm="1">
        <f t="array" ref="N8">_FV(H8,"52 week low",TRUE)</f>
        <v>92.697500000000005</v>
      </c>
      <c r="O8" s="3" cm="1">
        <f t="array" ref="O8">_FV(H8,"Market cap",TRUE)/1000000</f>
        <v>138243.1</v>
      </c>
      <c r="P8" s="2" cm="1">
        <f t="array" ref="P8">_FV(H8,"Volume")/1000000</f>
        <v>2.1529E-2</v>
      </c>
      <c r="Q8" s="2" t="e" cm="1" vm="7">
        <f t="array" ref="Q8">_FV(H8,"Volume average",TRUE)/1000000</f>
        <v>#VALUE!</v>
      </c>
      <c r="R8" s="3" cm="1">
        <f t="array" ref="R8">_FV(H8,"Shares outstanding",TRUE)/1000000</f>
        <v>105.5694</v>
      </c>
      <c r="S8" s="4">
        <v>122.98</v>
      </c>
      <c r="T8" s="1">
        <f t="shared" si="3"/>
        <v>0.25922914295007327</v>
      </c>
      <c r="U8">
        <v>152.9</v>
      </c>
      <c r="V8" s="6">
        <f t="shared" si="1"/>
        <v>1.2818835840418652E-2</v>
      </c>
      <c r="W8" s="1" t="e" vm="8">
        <f t="shared" si="2"/>
        <v>#VALUE!</v>
      </c>
    </row>
    <row r="9" spans="8:23" x14ac:dyDescent="0.25">
      <c r="H9" t="e" vm="10">
        <v>#VALUE!</v>
      </c>
      <c r="I9" t="str" cm="1">
        <f t="array" ref="I9">_FV(H9,"Name")</f>
        <v>Purpose BitcoinCADETFNonCurHdg</v>
      </c>
      <c r="J9" t="str" cm="1">
        <f t="array" ref="J9">_FV(H9,"Ticker symbol",TRUE)</f>
        <v>BTCC.B</v>
      </c>
      <c r="K9" cm="1">
        <f t="array" ref="K9">_FV(H9,"Price")</f>
        <v>11.54</v>
      </c>
      <c r="L9" s="1" cm="1">
        <f t="array" ref="L9">_FV(H9,"Change (%)",TRUE)</f>
        <v>-5.0206000000000001E-2</v>
      </c>
      <c r="M9" s="2" cm="1">
        <f t="array" ref="M9">_FV(H9,"52 week high",TRUE)</f>
        <v>12.27</v>
      </c>
      <c r="N9" s="2" cm="1">
        <f t="array" ref="N9">_FV(H9,"52 week low",TRUE)</f>
        <v>5.32</v>
      </c>
      <c r="O9" s="3" cm="1">
        <f t="array" ref="O9">_FV(H9,"Market cap",TRUE)/1000000</f>
        <v>652.86693400000001</v>
      </c>
      <c r="P9" s="2" cm="1">
        <f t="array" ref="P9">_FV(H9,"Volume")/1000000</f>
        <v>2.8692769999999999</v>
      </c>
      <c r="Q9" s="2" t="e" cm="1" vm="7">
        <f t="array" ref="Q9">_FV(H9,"Volume average",TRUE)/1000000</f>
        <v>#VALUE!</v>
      </c>
      <c r="R9" s="3" t="e" cm="1" vm="4">
        <f t="array" ref="R9">_FV(H9,"Shares outstanding",TRUE)/1000000</f>
        <v>#VALUE!</v>
      </c>
      <c r="S9" s="4">
        <v>11.573</v>
      </c>
      <c r="T9" s="1">
        <f t="shared" si="3"/>
        <v>-2.8514646159164547E-3</v>
      </c>
      <c r="U9">
        <v>7.4</v>
      </c>
      <c r="V9" s="6">
        <f t="shared" si="1"/>
        <v>0.5594594594594593</v>
      </c>
      <c r="W9" s="1" t="e" vm="8">
        <f t="shared" si="2"/>
        <v>#VALUE!</v>
      </c>
    </row>
    <row r="10" spans="8:23" hidden="1" x14ac:dyDescent="0.25">
      <c r="V10" s="6"/>
      <c r="W10" s="1" t="e">
        <f t="shared" si="2"/>
        <v>#DIV/0!</v>
      </c>
    </row>
    <row r="11" spans="8:23" x14ac:dyDescent="0.25">
      <c r="H11" t="e" vm="11">
        <v>#VALUE!</v>
      </c>
      <c r="I11" t="str" cm="1">
        <f t="array" ref="I11">_FV(H11,"Name")</f>
        <v>NVIDIA CORPORATION</v>
      </c>
      <c r="J11" t="str" cm="1">
        <f t="array" ref="J11">_FV(H11,"Ticker symbol",TRUE)</f>
        <v>NVDA</v>
      </c>
      <c r="K11" cm="1">
        <f t="array" ref="K11">_FV(H11,"Price")</f>
        <v>226.92</v>
      </c>
      <c r="L11" s="1" cm="1">
        <f t="array" ref="L11">_FV(H11,"Change (%)",TRUE)</f>
        <v>2.6648000000000002E-2</v>
      </c>
      <c r="M11" s="2" cm="1">
        <f t="array" ref="M11">_FV(H11,"52 week high",TRUE)</f>
        <v>230.43</v>
      </c>
      <c r="N11" s="2" cm="1">
        <f t="array" ref="N11">_FV(H11,"52 week low",TRUE)</f>
        <v>115.66500000000001</v>
      </c>
      <c r="O11" s="3" cm="1">
        <f t="array" ref="O11">_FV(H11,"Market cap",TRUE)/1000000</f>
        <v>567300</v>
      </c>
      <c r="P11" s="2" cm="1">
        <f t="array" ref="P11">_FV(H11,"Volume")/1000000</f>
        <v>18.406682</v>
      </c>
      <c r="Q11" s="2" cm="1">
        <f t="array" ref="Q11">_FV(H11,"Volume average",TRUE)/1000000</f>
        <v>23.250236999999998</v>
      </c>
      <c r="R11" s="3" cm="1">
        <f t="array" ref="R11">_FV(H11,"Shares outstanding",TRUE)/1000000</f>
        <v>2500</v>
      </c>
      <c r="S11">
        <v>143.5</v>
      </c>
      <c r="T11" s="1">
        <f t="shared" ref="T11:T34" si="4">K11/S11-1</f>
        <v>0.5813240418118466</v>
      </c>
      <c r="U11">
        <v>195</v>
      </c>
      <c r="V11" s="6">
        <f t="shared" si="1"/>
        <v>0.16369230769230758</v>
      </c>
      <c r="W11" s="1">
        <f t="shared" si="2"/>
        <v>0.7916771773122141</v>
      </c>
    </row>
    <row r="12" spans="8:23" x14ac:dyDescent="0.25">
      <c r="H12" t="e" vm="12">
        <v>#VALUE!</v>
      </c>
      <c r="I12" t="str" cm="1">
        <f t="array" ref="I12">_FV(H12,"Name")</f>
        <v>SALESFORCE.COM, INC.</v>
      </c>
      <c r="J12" t="str" cm="1">
        <f t="array" ref="J12">_FV(H12,"Ticker symbol",TRUE)</f>
        <v>CRM</v>
      </c>
      <c r="K12" cm="1">
        <f t="array" ref="K12">_FV(H12,"Price")</f>
        <v>289.61</v>
      </c>
      <c r="L12" s="1" cm="1">
        <f t="array" ref="L12">_FV(H12,"Change (%)",TRUE)</f>
        <v>-1.655E-3</v>
      </c>
      <c r="M12" s="2" cm="1">
        <f t="array" ref="M12">_FV(H12,"52 week high",TRUE)</f>
        <v>295.52999999999997</v>
      </c>
      <c r="N12" s="2" cm="1">
        <f t="array" ref="N12">_FV(H12,"52 week low",TRUE)</f>
        <v>201.51</v>
      </c>
      <c r="O12" s="3" cm="1">
        <f t="array" ref="O12">_FV(H12,"Market cap",TRUE)/1000000</f>
        <v>283528.19</v>
      </c>
      <c r="P12" s="2" cm="1">
        <f t="array" ref="P12">_FV(H12,"Volume")/1000000</f>
        <v>2.8066209999999998</v>
      </c>
      <c r="Q12" s="2" cm="1">
        <f t="array" ref="Q12">_FV(H12,"Volume average",TRUE)/1000000</f>
        <v>5.8911740000000004</v>
      </c>
      <c r="R12" s="3" cm="1">
        <f t="array" ref="R12">_FV(H12,"Shares outstanding",TRUE)/1000000</f>
        <v>979</v>
      </c>
      <c r="S12">
        <v>249.7</v>
      </c>
      <c r="T12" s="1">
        <f t="shared" si="4"/>
        <v>0.15983179815778947</v>
      </c>
      <c r="U12">
        <v>241.9</v>
      </c>
      <c r="V12" s="6">
        <f t="shared" si="1"/>
        <v>0.19723026043819769</v>
      </c>
      <c r="W12" s="1">
        <f>P12/Q12</f>
        <v>0.47641115336264039</v>
      </c>
    </row>
    <row r="13" spans="8:23" x14ac:dyDescent="0.25">
      <c r="H13" t="e" vm="13">
        <v>#VALUE!</v>
      </c>
      <c r="I13" t="str" cm="1">
        <f t="array" ref="I13">_FV(H13,"Name")</f>
        <v>YALLA GROUP LIMITED</v>
      </c>
      <c r="J13" t="str" cm="1">
        <f t="array" ref="J13">_FV(H13,"Ticker symbol",TRUE)</f>
        <v>YALA</v>
      </c>
      <c r="K13" cm="1">
        <f t="array" ref="K13">_FV(H13,"Price")</f>
        <v>6.96</v>
      </c>
      <c r="L13" s="1" cm="1">
        <f t="array" ref="L13">_FV(H13,"Change (%)",TRUE)</f>
        <v>-1.4349999999999999E-3</v>
      </c>
      <c r="M13" s="2" cm="1">
        <f t="array" ref="M13">_FV(H13,"52 week high",TRUE)</f>
        <v>41.35</v>
      </c>
      <c r="N13" s="2" cm="1">
        <f t="array" ref="N13">_FV(H13,"52 week low",TRUE)</f>
        <v>6.34</v>
      </c>
      <c r="O13" s="3" cm="1">
        <f t="array" ref="O13">_FV(H13,"Market cap",TRUE)/1000000</f>
        <v>1001.753496</v>
      </c>
      <c r="P13" s="2" cm="1">
        <f t="array" ref="P13">_FV(H13,"Volume")/1000000</f>
        <v>0.50015200000000004</v>
      </c>
      <c r="Q13" s="2" cm="1">
        <f t="array" ref="Q13">_FV(H13,"Volume average",TRUE)/1000000</f>
        <v>1.1344259999999999</v>
      </c>
      <c r="R13" s="3" cm="1">
        <f t="array" ref="R13">_FV(H13,"Shares outstanding",TRUE)/1000000</f>
        <v>143.93010000000001</v>
      </c>
      <c r="S13">
        <v>34.9</v>
      </c>
      <c r="T13" s="1">
        <f t="shared" si="4"/>
        <v>-0.80057306590257882</v>
      </c>
      <c r="U13">
        <v>13.1</v>
      </c>
      <c r="V13" s="6">
        <f t="shared" si="1"/>
        <v>-0.4687022900763359</v>
      </c>
      <c r="W13" s="1">
        <f t="shared" ref="W13:W45" si="5">P13/Q13</f>
        <v>0.44088552272250464</v>
      </c>
    </row>
    <row r="14" spans="8:23" x14ac:dyDescent="0.25">
      <c r="H14" t="e" vm="14">
        <v>#VALUE!</v>
      </c>
      <c r="I14" t="str" cm="1">
        <f t="array" ref="I14">_FV(H14,"Name")</f>
        <v>ContextLogic Inc</v>
      </c>
      <c r="J14" t="str" cm="1">
        <f t="array" ref="J14">_FV(H14,"Ticker symbol",TRUE)</f>
        <v>WISH</v>
      </c>
      <c r="K14" cm="1">
        <f t="array" ref="K14">_FV(H14,"Price")</f>
        <v>5.82</v>
      </c>
      <c r="L14" s="1" cm="1">
        <f t="array" ref="L14">_FV(H14,"Change (%)",TRUE)</f>
        <v>-4.4335000000000006E-2</v>
      </c>
      <c r="M14" s="2" cm="1">
        <f t="array" ref="M14">_FV(H14,"52 week high",TRUE)</f>
        <v>32.849899999999998</v>
      </c>
      <c r="N14" s="2" cm="1">
        <f t="array" ref="N14">_FV(H14,"52 week low",TRUE)</f>
        <v>4.6100000000000003</v>
      </c>
      <c r="O14" s="3" cm="1">
        <f t="array" ref="O14">_FV(H14,"Market cap",TRUE)/1000000</f>
        <v>3654.96</v>
      </c>
      <c r="P14" s="2" cm="1">
        <f t="array" ref="P14">_FV(H14,"Volume")/1000000</f>
        <v>53.550770999999997</v>
      </c>
      <c r="Q14" s="2" cm="1">
        <f t="array" ref="Q14">_FV(H14,"Volume average",TRUE)/1000000</f>
        <v>37.307214000000002</v>
      </c>
      <c r="R14" s="3" t="e" cm="1" vm="4">
        <f t="array" ref="R14">_FV(H14,"Shares outstanding",TRUE)/1000000</f>
        <v>#VALUE!</v>
      </c>
      <c r="S14">
        <v>30.76</v>
      </c>
      <c r="T14" s="1">
        <f t="shared" si="4"/>
        <v>-0.81079323797139136</v>
      </c>
      <c r="U14">
        <v>9.9</v>
      </c>
      <c r="V14" s="6">
        <f t="shared" si="1"/>
        <v>-0.41212121212121211</v>
      </c>
      <c r="W14" s="1">
        <f t="shared" si="5"/>
        <v>1.4353998934361594</v>
      </c>
    </row>
    <row r="15" spans="8:23" x14ac:dyDescent="0.25">
      <c r="H15" t="e" vm="15">
        <v>#VALUE!</v>
      </c>
      <c r="I15" t="str" cm="1">
        <f t="array" ref="I15">_FV(H15,"Name")</f>
        <v>VERIZON COMMUNICATIONS INC.</v>
      </c>
      <c r="J15" t="str" cm="1">
        <f t="array" ref="J15">_FV(H15,"Ticker symbol",TRUE)</f>
        <v>VZ</v>
      </c>
      <c r="K15" cm="1">
        <f t="array" ref="K15">_FV(H15,"Price")</f>
        <v>53.4</v>
      </c>
      <c r="L15" s="1" cm="1">
        <f t="array" ref="L15">_FV(H15,"Change (%)",TRUE)</f>
        <v>-3.9170000000000003E-3</v>
      </c>
      <c r="M15" s="2" cm="1">
        <f t="array" ref="M15">_FV(H15,"52 week high",TRUE)</f>
        <v>61.95</v>
      </c>
      <c r="N15" s="2" cm="1">
        <f t="array" ref="N15">_FV(H15,"52 week low",TRUE)</f>
        <v>50.86</v>
      </c>
      <c r="O15" s="3" cm="1">
        <f t="array" ref="O15">_FV(H15,"Market cap",TRUE)/1000000</f>
        <v>221082.19440000001</v>
      </c>
      <c r="P15" s="2" cm="1">
        <f t="array" ref="P15">_FV(H15,"Volume")/1000000</f>
        <v>17.711214999999999</v>
      </c>
      <c r="Q15" s="2" cm="1">
        <f t="array" ref="Q15">_FV(H15,"Volume average",TRUE)/1000000</f>
        <v>21.06944</v>
      </c>
      <c r="R15" s="3" cm="1">
        <f t="array" ref="R15">_FV(H15,"Shares outstanding",TRUE)/1000000</f>
        <v>4140.116</v>
      </c>
      <c r="S15">
        <v>52.89</v>
      </c>
      <c r="T15" s="1">
        <f t="shared" si="4"/>
        <v>9.6426545660805996E-3</v>
      </c>
      <c r="U15">
        <v>55.8</v>
      </c>
      <c r="V15" s="6">
        <f t="shared" si="1"/>
        <v>-4.3010752688172005E-2</v>
      </c>
      <c r="W15" s="1">
        <f t="shared" si="5"/>
        <v>0.84061156822393002</v>
      </c>
    </row>
    <row r="16" spans="8:23" x14ac:dyDescent="0.25">
      <c r="H16" t="e" vm="16">
        <v>#VALUE!</v>
      </c>
      <c r="I16" t="str" cm="1">
        <f t="array" ref="I16">_FV(H16,"Name")</f>
        <v>VISA INC.</v>
      </c>
      <c r="J16" t="str" cm="1">
        <f t="array" ref="J16">_FV(H16,"Ticker symbol",TRUE)</f>
        <v>V</v>
      </c>
      <c r="K16" cm="1">
        <f t="array" ref="K16">_FV(H16,"Price")</f>
        <v>230</v>
      </c>
      <c r="L16" s="1" cm="1">
        <f t="array" ref="L16">_FV(H16,"Change (%)",TRUE)</f>
        <v>-6.136E-3</v>
      </c>
      <c r="M16" s="2" cm="1">
        <f t="array" ref="M16">_FV(H16,"52 week high",TRUE)</f>
        <v>252.67</v>
      </c>
      <c r="N16" s="2" cm="1">
        <f t="array" ref="N16">_FV(H16,"52 week low",TRUE)</f>
        <v>179.23</v>
      </c>
      <c r="O16" s="3" cm="1">
        <f t="array" ref="O16">_FV(H16,"Market cap",TRUE)/1000000</f>
        <v>489167.91</v>
      </c>
      <c r="P16" s="2" cm="1">
        <f t="array" ref="P16">_FV(H16,"Volume")/1000000</f>
        <v>5.9492900000000004</v>
      </c>
      <c r="Q16" s="2" cm="1">
        <f t="array" ref="Q16">_FV(H16,"Volume average",TRUE)/1000000</f>
        <v>6.8264860000000001</v>
      </c>
      <c r="R16" s="3" cm="1">
        <f t="array" ref="R16">_FV(H16,"Shares outstanding",TRUE)/1000000</f>
        <v>2126.817</v>
      </c>
      <c r="S16">
        <v>169.47</v>
      </c>
      <c r="T16" s="1">
        <f t="shared" si="4"/>
        <v>0.35717236088983295</v>
      </c>
      <c r="U16">
        <v>246.4</v>
      </c>
      <c r="V16" s="6">
        <f t="shared" si="1"/>
        <v>-6.6558441558441594E-2</v>
      </c>
      <c r="W16" s="1">
        <f t="shared" si="5"/>
        <v>0.87150109148396415</v>
      </c>
    </row>
    <row r="17" spans="8:23" x14ac:dyDescent="0.25">
      <c r="H17" t="e" vm="17">
        <v>#VALUE!</v>
      </c>
      <c r="I17" t="str" cm="1">
        <f t="array" ref="I17">_FV(H17,"Name")</f>
        <v>TESLA, INC.</v>
      </c>
      <c r="J17" t="str" cm="1">
        <f t="array" ref="J17">_FV(H17,"Ticker symbol",TRUE)</f>
        <v>TSLA</v>
      </c>
      <c r="K17" cm="1">
        <f t="array" ref="K17">_FV(H17,"Price")</f>
        <v>894</v>
      </c>
      <c r="L17" s="1" cm="1">
        <f t="array" ref="L17">_FV(H17,"Change (%)",TRUE)</f>
        <v>3.2570999999999996E-2</v>
      </c>
      <c r="M17" s="2" cm="1">
        <f t="array" ref="M17">_FV(H17,"52 week high",TRUE)</f>
        <v>900.4</v>
      </c>
      <c r="N17" s="2" cm="1">
        <f t="array" ref="N17">_FV(H17,"52 week low",TRUE)</f>
        <v>379.11</v>
      </c>
      <c r="O17" s="3" cm="1">
        <f t="array" ref="O17">_FV(H17,"Market cap",TRUE)/1000000</f>
        <v>885073.49939999997</v>
      </c>
      <c r="P17" s="2" cm="1">
        <f t="array" ref="P17">_FV(H17,"Volume")/1000000</f>
        <v>31.210999999999999</v>
      </c>
      <c r="Q17" s="2" cm="1">
        <f t="array" ref="Q17">_FV(H17,"Volume average",TRUE)/1000000</f>
        <v>19.106432999999999</v>
      </c>
      <c r="R17" s="3" cm="1">
        <f t="array" ref="R17">_FV(H17,"Shares outstanding",TRUE)/1000000</f>
        <v>990.01509999999996</v>
      </c>
      <c r="S17">
        <v>474.99</v>
      </c>
      <c r="T17" s="1">
        <f t="shared" si="4"/>
        <v>0.88214488726078444</v>
      </c>
      <c r="U17">
        <v>687.2</v>
      </c>
      <c r="V17" s="6">
        <f t="shared" si="1"/>
        <v>0.30093131548311991</v>
      </c>
      <c r="W17" s="1">
        <f t="shared" si="5"/>
        <v>1.6335335852589543</v>
      </c>
    </row>
    <row r="18" spans="8:23" x14ac:dyDescent="0.25">
      <c r="H18" t="e" vm="18">
        <v>#VALUE!</v>
      </c>
      <c r="I18" t="str" cm="1">
        <f t="array" ref="I18">_FV(H18,"Name")</f>
        <v>STRATASYS LTD</v>
      </c>
      <c r="J18" t="str" cm="1">
        <f t="array" ref="J18">_FV(H18,"Ticker symbol",TRUE)</f>
        <v>SSYS</v>
      </c>
      <c r="K18" cm="1">
        <f t="array" ref="K18">_FV(H18,"Price")</f>
        <v>29.55</v>
      </c>
      <c r="L18" s="1" cm="1">
        <f t="array" ref="L18">_FV(H18,"Change (%)",TRUE)</f>
        <v>4.0769999999999999E-3</v>
      </c>
      <c r="M18" s="2" cm="1">
        <f t="array" ref="M18">_FV(H18,"52 week high",TRUE)</f>
        <v>56.95</v>
      </c>
      <c r="N18" s="2" cm="1">
        <f t="array" ref="N18">_FV(H18,"52 week low",TRUE)</f>
        <v>12.48</v>
      </c>
      <c r="O18" s="3" cm="1">
        <f t="array" ref="O18">_FV(H18,"Market cap",TRUE)/1000000</f>
        <v>1934.5415760000001</v>
      </c>
      <c r="P18" s="2" cm="1">
        <f t="array" ref="P18">_FV(H18,"Volume")/1000000</f>
        <v>0.82545500000000005</v>
      </c>
      <c r="Q18" s="2" cm="1">
        <f t="array" ref="Q18">_FV(H18,"Volume average",TRUE)/1000000</f>
        <v>0.966167</v>
      </c>
      <c r="R18" s="3" cm="1">
        <f t="array" ref="R18">_FV(H18,"Shares outstanding",TRUE)/1000000</f>
        <v>65.466719999999995</v>
      </c>
      <c r="S18">
        <v>115.25</v>
      </c>
      <c r="T18" s="1">
        <f t="shared" si="4"/>
        <v>-0.74360086767895872</v>
      </c>
      <c r="U18">
        <v>19.7</v>
      </c>
      <c r="V18" s="6">
        <f t="shared" si="1"/>
        <v>0.5</v>
      </c>
      <c r="W18" s="1">
        <f t="shared" si="5"/>
        <v>0.85436058155577665</v>
      </c>
    </row>
    <row r="19" spans="8:23" x14ac:dyDescent="0.25">
      <c r="H19" t="e" vm="19">
        <v>#VALUE!</v>
      </c>
      <c r="I19" t="str" cm="1">
        <f t="array" ref="I19">_FV(H19,"Name")</f>
        <v>S&amp;P Global Inc.</v>
      </c>
      <c r="J19" t="str" cm="1">
        <f t="array" ref="J19">_FV(H19,"Ticker symbol",TRUE)</f>
        <v>SPGI</v>
      </c>
      <c r="K19" cm="1">
        <f t="array" ref="K19">_FV(H19,"Price")</f>
        <v>445.57</v>
      </c>
      <c r="L19" s="1" cm="1">
        <f t="array" ref="L19">_FV(H19,"Change (%)",TRUE)</f>
        <v>1.1372E-2</v>
      </c>
      <c r="M19" s="2" cm="1">
        <f t="array" ref="M19">_FV(H19,"52 week high",TRUE)</f>
        <v>456.63</v>
      </c>
      <c r="N19" s="2" cm="1">
        <f t="array" ref="N19">_FV(H19,"52 week low",TRUE)</f>
        <v>303.5</v>
      </c>
      <c r="O19" s="3" cm="1">
        <f t="array" ref="O19">_FV(H19,"Market cap",TRUE)/1000000</f>
        <v>106175</v>
      </c>
      <c r="P19" s="2" cm="1">
        <f t="array" ref="P19">_FV(H19,"Volume")/1000000</f>
        <v>0.95528500000000005</v>
      </c>
      <c r="Q19" s="2" cm="1">
        <f t="array" ref="Q19">_FV(H19,"Volume average",TRUE)/1000000</f>
        <v>1.0899970000000001</v>
      </c>
      <c r="R19" s="3" cm="1">
        <f t="array" ref="R19">_FV(H19,"Shares outstanding",TRUE)/1000000</f>
        <v>241</v>
      </c>
      <c r="S19">
        <v>334.03</v>
      </c>
      <c r="T19" s="1">
        <f t="shared" si="4"/>
        <v>0.33392210280513734</v>
      </c>
      <c r="U19">
        <v>428.7</v>
      </c>
      <c r="V19" s="6">
        <f t="shared" si="1"/>
        <v>3.935152787497076E-2</v>
      </c>
      <c r="W19" s="1">
        <f t="shared" si="5"/>
        <v>0.87641066902018994</v>
      </c>
    </row>
    <row r="20" spans="8:23" x14ac:dyDescent="0.25">
      <c r="H20" t="e" vm="20">
        <v>#VALUE!</v>
      </c>
      <c r="I20" t="str" cm="1">
        <f t="array" ref="I20">_FV(H20,"Name")</f>
        <v>SERVICE CORPORATION INTERNATIONAL</v>
      </c>
      <c r="J20" t="str" cm="1">
        <f t="array" ref="J20">_FV(H20,"Ticker symbol",TRUE)</f>
        <v>SCI</v>
      </c>
      <c r="K20" cm="1">
        <f t="array" ref="K20">_FV(H20,"Price")</f>
        <v>62.9</v>
      </c>
      <c r="L20" s="1" cm="1">
        <f t="array" ref="L20">_FV(H20,"Change (%)",TRUE)</f>
        <v>9.7929999999999996E-3</v>
      </c>
      <c r="M20" s="2" cm="1">
        <f t="array" ref="M20">_FV(H20,"52 week high",TRUE)</f>
        <v>65.734999999999999</v>
      </c>
      <c r="N20" s="2" cm="1">
        <f t="array" ref="N20">_FV(H20,"52 week low",TRUE)</f>
        <v>42.83</v>
      </c>
      <c r="O20" s="3" cm="1">
        <f t="array" ref="O20">_FV(H20,"Market cap",TRUE)/1000000</f>
        <v>10438.459999999999</v>
      </c>
      <c r="P20" s="2" cm="1">
        <f t="array" ref="P20">_FV(H20,"Volume")/1000000</f>
        <v>0.51333399999999996</v>
      </c>
      <c r="Q20" s="2" cm="1">
        <f t="array" ref="Q20">_FV(H20,"Volume average",TRUE)/1000000</f>
        <v>0.90275099999999997</v>
      </c>
      <c r="R20" s="3" cm="1">
        <f t="array" ref="R20">_FV(H20,"Shares outstanding",TRUE)/1000000</f>
        <v>167.57849999999999</v>
      </c>
      <c r="S20">
        <v>18.25</v>
      </c>
      <c r="T20" s="1">
        <f t="shared" si="4"/>
        <v>2.4465753424657533</v>
      </c>
      <c r="U20">
        <v>62.5</v>
      </c>
      <c r="V20" s="6">
        <f t="shared" si="1"/>
        <v>6.3999999999999613E-3</v>
      </c>
      <c r="W20" s="1">
        <f t="shared" si="5"/>
        <v>0.56863298960621478</v>
      </c>
    </row>
    <row r="21" spans="8:23" x14ac:dyDescent="0.25">
      <c r="H21" t="e" vm="21">
        <v>#VALUE!</v>
      </c>
      <c r="I21" t="str" cm="1">
        <f t="array" ref="I21">_FV(H21,"Name")</f>
        <v>PAYPAL HOLDINGS, INC.</v>
      </c>
      <c r="J21" t="str" cm="1">
        <f t="array" ref="J21">_FV(H21,"Ticker symbol",TRUE)</f>
        <v>PYPL</v>
      </c>
      <c r="K21" cm="1">
        <f t="array" ref="K21">_FV(H21,"Price")</f>
        <v>243.21</v>
      </c>
      <c r="L21" s="1" cm="1">
        <f t="array" ref="L21">_FV(H21,"Change (%)",TRUE)</f>
        <v>-5.8639000000000004E-2</v>
      </c>
      <c r="M21" s="2" cm="1">
        <f t="array" ref="M21">_FV(H21,"52 week high",TRUE)</f>
        <v>310.16000000000003</v>
      </c>
      <c r="N21" s="2" cm="1">
        <f t="array" ref="N21">_FV(H21,"52 week low",TRUE)</f>
        <v>174.81</v>
      </c>
      <c r="O21" s="3" cm="1">
        <f t="array" ref="O21">_FV(H21,"Market cap",TRUE)/1000000</f>
        <v>285779.53272000002</v>
      </c>
      <c r="P21" s="2" cm="1">
        <f t="array" ref="P21">_FV(H21,"Volume")/1000000</f>
        <v>42.032463</v>
      </c>
      <c r="Q21" s="2" cm="1">
        <f t="array" ref="Q21">_FV(H21,"Volume average",TRUE)/1000000</f>
        <v>6.5539189999999996</v>
      </c>
      <c r="R21" s="3" cm="1">
        <f t="array" ref="R21">_FV(H21,"Shares outstanding",TRUE)/1000000</f>
        <v>1175.0319999999999</v>
      </c>
      <c r="S21">
        <v>193.12</v>
      </c>
      <c r="T21" s="1">
        <f t="shared" si="4"/>
        <v>0.25937241093620544</v>
      </c>
      <c r="U21">
        <v>275.5</v>
      </c>
      <c r="V21" s="6">
        <f t="shared" si="1"/>
        <v>-0.11720508166969146</v>
      </c>
      <c r="W21" s="1">
        <f t="shared" si="5"/>
        <v>6.4133326945297924</v>
      </c>
    </row>
    <row r="22" spans="8:23" x14ac:dyDescent="0.25">
      <c r="H22" t="e" vm="22">
        <v>#VALUE!</v>
      </c>
      <c r="I22" t="str" cm="1">
        <f t="array" ref="I22">_FV(H22,"Name")</f>
        <v>NIKE, INC.</v>
      </c>
      <c r="J22" t="str" cm="1">
        <f t="array" ref="J22">_FV(H22,"Ticker symbol",TRUE)</f>
        <v>NKE</v>
      </c>
      <c r="K22" cm="1">
        <f t="array" ref="K22">_FV(H22,"Price")</f>
        <v>162.06</v>
      </c>
      <c r="L22" s="1" cm="1">
        <f t="array" ref="L22">_FV(H22,"Change (%)",TRUE)</f>
        <v>2.2783000000000001E-2</v>
      </c>
      <c r="M22" s="2" cm="1">
        <f t="array" ref="M22">_FV(H22,"52 week high",TRUE)</f>
        <v>174.38</v>
      </c>
      <c r="N22" s="2" cm="1">
        <f t="array" ref="N22">_FV(H22,"52 week low",TRUE)</f>
        <v>118.8</v>
      </c>
      <c r="O22" s="3" cm="1">
        <f t="array" ref="O22">_FV(H22,"Market cap",TRUE)/1000000</f>
        <v>256511.48508000001</v>
      </c>
      <c r="P22" s="2" cm="1">
        <f t="array" ref="P22">_FV(H22,"Volume")/1000000</f>
        <v>6.013598</v>
      </c>
      <c r="Q22" s="2" cm="1">
        <f t="array" ref="Q22">_FV(H22,"Volume average",TRUE)/1000000</f>
        <v>8.4019320000000004</v>
      </c>
      <c r="R22" s="3" cm="1">
        <f t="array" ref="R22">_FV(H22,"Shares outstanding",TRUE)/1000000</f>
        <v>1582.818</v>
      </c>
      <c r="S22">
        <v>129.79</v>
      </c>
      <c r="T22" s="1">
        <f t="shared" si="4"/>
        <v>0.24863240619462212</v>
      </c>
      <c r="U22">
        <v>167.5</v>
      </c>
      <c r="V22" s="6">
        <f t="shared" si="1"/>
        <v>-3.2477611940298523E-2</v>
      </c>
      <c r="W22" s="1">
        <f t="shared" si="5"/>
        <v>0.71573990363168849</v>
      </c>
    </row>
    <row r="23" spans="8:23" x14ac:dyDescent="0.25">
      <c r="H23" t="e" vm="23">
        <v>#VALUE!</v>
      </c>
      <c r="I23" t="str" cm="1">
        <f t="array" ref="I23">_FV(H23,"Name")</f>
        <v>NETFLIX, INC.</v>
      </c>
      <c r="J23" t="str" cm="1">
        <f t="array" ref="J23">_FV(H23,"Ticker symbol",TRUE)</f>
        <v>NFLX</v>
      </c>
      <c r="K23" cm="1">
        <f t="array" ref="K23">_FV(H23,"Price")</f>
        <v>653.16</v>
      </c>
      <c r="L23" s="1" cm="1">
        <f t="array" ref="L23">_FV(H23,"Change (%)",TRUE)</f>
        <v>4.4822000000000001E-2</v>
      </c>
      <c r="M23" s="2" cm="1">
        <f t="array" ref="M23">_FV(H23,"52 week high",TRUE)</f>
        <v>654</v>
      </c>
      <c r="N23" s="2" cm="1">
        <f t="array" ref="N23">_FV(H23,"52 week low",TRUE)</f>
        <v>463.41</v>
      </c>
      <c r="O23" s="3" cm="1">
        <f t="array" ref="O23">_FV(H23,"Market cap",TRUE)/1000000</f>
        <v>289085.93804400001</v>
      </c>
      <c r="P23" s="2" cm="1">
        <f t="array" ref="P23">_FV(H23,"Volume")/1000000</f>
        <v>8.2683900000000001</v>
      </c>
      <c r="Q23" s="2" cm="1">
        <f t="array" ref="Q23">_FV(H23,"Volume average",TRUE)/1000000</f>
        <v>4.3466379999999996</v>
      </c>
      <c r="R23" s="3" cm="1">
        <f t="array" ref="R23">_FV(H23,"Shares outstanding",TRUE)/1000000</f>
        <v>442.59589999999997</v>
      </c>
      <c r="S23">
        <v>492.3</v>
      </c>
      <c r="T23" s="1">
        <f t="shared" si="4"/>
        <v>0.32675198049969523</v>
      </c>
      <c r="U23">
        <v>517.6</v>
      </c>
      <c r="V23" s="6">
        <f t="shared" si="1"/>
        <v>0.26190108191653771</v>
      </c>
      <c r="W23" s="1">
        <f t="shared" si="5"/>
        <v>1.9022495087007478</v>
      </c>
    </row>
    <row r="24" spans="8:23" x14ac:dyDescent="0.25">
      <c r="H24" t="e" vm="24">
        <v>#VALUE!</v>
      </c>
      <c r="I24" t="str" cm="1">
        <f t="array" ref="I24">_FV(H24,"Name")</f>
        <v>MICROSOFT CORPORATION</v>
      </c>
      <c r="J24" t="str" cm="1">
        <f t="array" ref="J24">_FV(H24,"Ticker symbol",TRUE)</f>
        <v>MSFT</v>
      </c>
      <c r="K24" cm="1">
        <f t="array" ref="K24">_FV(H24,"Price")</f>
        <v>310.76</v>
      </c>
      <c r="L24" s="1" cm="1">
        <f t="array" ref="L24">_FV(H24,"Change (%)",TRUE)</f>
        <v>1.0896999999999999E-2</v>
      </c>
      <c r="M24" s="2" cm="1">
        <f t="array" ref="M24">_FV(H24,"52 week high",TRUE)</f>
        <v>311.02</v>
      </c>
      <c r="N24" s="2" cm="1">
        <f t="array" ref="N24">_FV(H24,"52 week low",TRUE)</f>
        <v>199.62</v>
      </c>
      <c r="O24" s="3" cm="1">
        <f t="array" ref="O24">_FV(H24,"Market cap",TRUE)/1000000</f>
        <v>2333154.0717199999</v>
      </c>
      <c r="P24" s="2" cm="1">
        <f t="array" ref="P24">_FV(H24,"Volume")/1000000</f>
        <v>16.550160999999999</v>
      </c>
      <c r="Q24" s="2" cm="1">
        <f t="array" ref="Q24">_FV(H24,"Volume average",TRUE)/1000000</f>
        <v>25.203721999999999</v>
      </c>
      <c r="R24" s="3" cm="1">
        <f t="array" ref="R24">_FV(H24,"Shares outstanding",TRUE)/1000000</f>
        <v>7507.8969999999999</v>
      </c>
      <c r="S24">
        <v>85.38</v>
      </c>
      <c r="T24" s="1">
        <f t="shared" si="4"/>
        <v>2.6397282736003751</v>
      </c>
      <c r="U24">
        <v>284.89999999999998</v>
      </c>
      <c r="V24" s="6">
        <f t="shared" si="1"/>
        <v>9.0768690768690874E-2</v>
      </c>
      <c r="W24" s="1">
        <f t="shared" si="5"/>
        <v>0.65665543366967782</v>
      </c>
    </row>
    <row r="25" spans="8:23" x14ac:dyDescent="0.25">
      <c r="H25" t="e" vm="25">
        <v>#VALUE!</v>
      </c>
      <c r="I25" t="str" cm="1">
        <f t="array" ref="I25">_FV(H25,"Name")</f>
        <v>Altria Group, Inc.</v>
      </c>
      <c r="J25" t="str" cm="1">
        <f t="array" ref="J25">_FV(H25,"Ticker symbol",TRUE)</f>
        <v>MO</v>
      </c>
      <c r="K25" cm="1">
        <f t="array" ref="K25">_FV(H25,"Price")</f>
        <v>48.24</v>
      </c>
      <c r="L25" s="1" cm="1">
        <f t="array" ref="L25">_FV(H25,"Change (%)",TRUE)</f>
        <v>-3.9229999999999994E-3</v>
      </c>
      <c r="M25" s="2" cm="1">
        <f t="array" ref="M25">_FV(H25,"52 week high",TRUE)</f>
        <v>52.59</v>
      </c>
      <c r="N25" s="2" cm="1">
        <f t="array" ref="N25">_FV(H25,"52 week low",TRUE)</f>
        <v>35.83</v>
      </c>
      <c r="O25" s="3" cm="1">
        <f t="array" ref="O25">_FV(H25,"Market cap",TRUE)/1000000</f>
        <v>88958.322719999996</v>
      </c>
      <c r="P25" s="2" cm="1">
        <f t="array" ref="P25">_FV(H25,"Volume")/1000000</f>
        <v>3.9148339999999999</v>
      </c>
      <c r="Q25" s="2" cm="1">
        <f t="array" ref="Q25">_FV(H25,"Volume average",TRUE)/1000000</f>
        <v>7.0024439999999997</v>
      </c>
      <c r="R25" s="3" cm="1">
        <f t="array" ref="R25">_FV(H25,"Shares outstanding",TRUE)/1000000</f>
        <v>1844.078</v>
      </c>
      <c r="S25">
        <v>72.55</v>
      </c>
      <c r="T25" s="1">
        <f t="shared" si="4"/>
        <v>-0.33507925568573393</v>
      </c>
      <c r="U25">
        <v>48</v>
      </c>
      <c r="V25" s="6">
        <f t="shared" si="1"/>
        <v>5.0000000000001155E-3</v>
      </c>
      <c r="W25" s="1">
        <f t="shared" si="5"/>
        <v>0.55906680581808299</v>
      </c>
    </row>
    <row r="26" spans="8:23" x14ac:dyDescent="0.25">
      <c r="H26" t="e" vm="26">
        <v>#VALUE!</v>
      </c>
      <c r="I26" t="str" cm="1">
        <f t="array" ref="I26">_FV(H26,"Name")</f>
        <v>JPMORGAN CHASE &amp; CO.</v>
      </c>
      <c r="J26" t="str" cm="1">
        <f t="array" ref="J26">_FV(H26,"Ticker symbol",TRUE)</f>
        <v>JPM</v>
      </c>
      <c r="K26" cm="1">
        <f t="array" ref="K26">_FV(H26,"Price")</f>
        <v>169.42</v>
      </c>
      <c r="L26" s="1" cm="1">
        <f t="array" ref="L26">_FV(H26,"Change (%)",TRUE)</f>
        <v>-8.3119999999999999E-3</v>
      </c>
      <c r="M26" s="2" cm="1">
        <f t="array" ref="M26">_FV(H26,"52 week high",TRUE)</f>
        <v>171.51</v>
      </c>
      <c r="N26" s="2" cm="1">
        <f t="array" ref="N26">_FV(H26,"52 week low",TRUE)</f>
        <v>95.239699999999999</v>
      </c>
      <c r="O26" s="3" cm="1">
        <f t="array" ref="O26">_FV(H26,"Market cap",TRUE)/1000000</f>
        <v>506253.22009900003</v>
      </c>
      <c r="P26" s="2" cm="1">
        <f t="array" ref="P26">_FV(H26,"Volume")/1000000</f>
        <v>8.063008</v>
      </c>
      <c r="Q26" s="2" cm="1">
        <f t="array" ref="Q26">_FV(H26,"Volume average",TRUE)/1000000</f>
        <v>12.544591</v>
      </c>
      <c r="R26" s="3" cm="1">
        <f t="array" ref="R26">_FV(H26,"Shares outstanding",TRUE)/1000000</f>
        <v>2988.1550000000002</v>
      </c>
      <c r="S26">
        <v>46.87</v>
      </c>
      <c r="T26" s="1">
        <f t="shared" si="4"/>
        <v>2.6146788990825689</v>
      </c>
      <c r="U26">
        <v>151.80000000000001</v>
      </c>
      <c r="V26" s="6">
        <f t="shared" si="1"/>
        <v>0.11607378129117252</v>
      </c>
      <c r="W26" s="1">
        <f t="shared" si="5"/>
        <v>0.64274777870398481</v>
      </c>
    </row>
    <row r="27" spans="8:23" x14ac:dyDescent="0.25">
      <c r="H27" t="e" vm="27">
        <v>#VALUE!</v>
      </c>
      <c r="I27" t="str" cm="1">
        <f t="array" ref="I27">_FV(H27,"Name")</f>
        <v>ALPHABET INC.</v>
      </c>
      <c r="J27" t="str" cm="1">
        <f t="array" ref="J27">_FV(H27,"Ticker symbol",TRUE)</f>
        <v>GOOGL</v>
      </c>
      <c r="K27" cm="1">
        <f t="array" ref="K27">_FV(H27,"Price")</f>
        <v>2837.72</v>
      </c>
      <c r="L27" s="1" cm="1">
        <f t="array" ref="L27">_FV(H27,"Change (%)",TRUE)</f>
        <v>8.2530000000000006E-4</v>
      </c>
      <c r="M27" s="2" cm="1">
        <f t="array" ref="M27">_FV(H27,"52 week high",TRUE)</f>
        <v>2925.0749999999998</v>
      </c>
      <c r="N27" s="2" cm="1">
        <f t="array" ref="N27">_FV(H27,"52 week low",TRUE)</f>
        <v>1508.48</v>
      </c>
      <c r="O27" s="3" cm="1">
        <f t="array" ref="O27">_FV(H27,"Market cap",TRUE)/1000000</f>
        <v>1894640</v>
      </c>
      <c r="P27" s="2" cm="1">
        <f t="array" ref="P27">_FV(H27,"Volume")/1000000</f>
        <v>1.1227339999999999</v>
      </c>
      <c r="Q27" s="2" cm="1">
        <f t="array" ref="Q27">_FV(H27,"Volume average",TRUE)/1000000</f>
        <v>1.5038309999999999</v>
      </c>
      <c r="R27" s="3" cm="1">
        <f t="array" ref="R27">_FV(H27,"Shares outstanding",TRUE)/1000000</f>
        <v>666.75490000000002</v>
      </c>
      <c r="S27">
        <v>1272.1199999999999</v>
      </c>
      <c r="T27" s="1">
        <f t="shared" si="4"/>
        <v>1.2307015061472191</v>
      </c>
      <c r="U27">
        <v>2694.5</v>
      </c>
      <c r="V27" s="6">
        <f t="shared" si="1"/>
        <v>5.3152718500649287E-2</v>
      </c>
      <c r="W27" s="1">
        <f t="shared" si="5"/>
        <v>0.7465825614713355</v>
      </c>
    </row>
    <row r="28" spans="8:23" x14ac:dyDescent="0.25">
      <c r="H28" t="e" vm="28">
        <v>#VALUE!</v>
      </c>
      <c r="I28" t="str" cm="1">
        <f t="array" ref="I28">_FV(H28,"Name")</f>
        <v>SPDR Gold MiniShares Tr</v>
      </c>
      <c r="J28" t="str" cm="1">
        <f t="array" ref="J28">_FV(H28,"Ticker symbol",TRUE)</f>
        <v>GLDM</v>
      </c>
      <c r="K28" cm="1">
        <f t="array" ref="K28">_FV(H28,"Price")</f>
        <v>17.734999999999999</v>
      </c>
      <c r="L28" s="1" cm="1">
        <f t="array" ref="L28">_FV(H28,"Change (%)",TRUE)</f>
        <v>-8.451E-4</v>
      </c>
      <c r="M28" s="2" cm="1">
        <f t="array" ref="M28">_FV(H28,"52 week high",TRUE)</f>
        <v>19.48</v>
      </c>
      <c r="N28" s="2" cm="1">
        <f t="array" ref="N28">_FV(H28,"52 week low",TRUE)</f>
        <v>16.68</v>
      </c>
      <c r="O28" s="3" cm="1">
        <f t="array" ref="O28">_FV(H28,"Market cap",TRUE)/1000000</f>
        <v>4387.0645828000006</v>
      </c>
      <c r="P28" s="2" cm="1">
        <f t="array" ref="P28">_FV(H28,"Volume")/1000000</f>
        <v>1.79549</v>
      </c>
      <c r="Q28" s="2" cm="1">
        <f t="array" ref="Q28">_FV(H28,"Volume average",TRUE)/1000000</f>
        <v>2.84829</v>
      </c>
      <c r="R28" s="3" t="e" cm="1" vm="4">
        <f t="array" ref="R28">_FV(H28,"Shares outstanding",TRUE)/1000000</f>
        <v>#VALUE!</v>
      </c>
      <c r="S28">
        <v>19.329999999999998</v>
      </c>
      <c r="T28" s="1">
        <f t="shared" si="4"/>
        <v>-8.251422659079144E-2</v>
      </c>
      <c r="U28">
        <v>18</v>
      </c>
      <c r="V28" s="6">
        <f t="shared" si="1"/>
        <v>-1.4722222222222303E-2</v>
      </c>
      <c r="W28" s="1">
        <f t="shared" si="5"/>
        <v>0.63037471605770479</v>
      </c>
    </row>
    <row r="29" spans="8:23" x14ac:dyDescent="0.25">
      <c r="H29" t="e" vm="29">
        <v>#VALUE!</v>
      </c>
      <c r="I29" t="str" cm="1">
        <f t="array" ref="I29">_FV(H29,"Name")</f>
        <v>FACEBOOK, INC.</v>
      </c>
      <c r="J29" t="str" cm="1">
        <f t="array" ref="J29">_FV(H29,"Ticker symbol",TRUE)</f>
        <v>FB</v>
      </c>
      <c r="K29" cm="1">
        <f t="array" ref="K29">_FV(H29,"Price")</f>
        <v>341.88</v>
      </c>
      <c r="L29" s="1" cm="1">
        <f t="array" ref="L29">_FV(H29,"Change (%)",TRUE)</f>
        <v>3.228E-3</v>
      </c>
      <c r="M29" s="2" cm="1">
        <f t="array" ref="M29">_FV(H29,"52 week high",TRUE)</f>
        <v>384.33</v>
      </c>
      <c r="N29" s="2" cm="1">
        <f t="array" ref="N29">_FV(H29,"52 week low",TRUE)</f>
        <v>244.61</v>
      </c>
      <c r="O29" s="3" cm="1">
        <f t="array" ref="O29">_FV(H29,"Market cap",TRUE)/1000000</f>
        <v>963911.85660000006</v>
      </c>
      <c r="P29" s="2" cm="1">
        <f t="array" ref="P29">_FV(H29,"Volume")/1000000</f>
        <v>11.318998000000001</v>
      </c>
      <c r="Q29" s="2" cm="1">
        <f t="array" ref="Q29">_FV(H29,"Volume average",TRUE)/1000000</f>
        <v>21.477076</v>
      </c>
      <c r="R29" s="3" cm="1">
        <f t="array" ref="R29">_FV(H29,"Shares outstanding",TRUE)/1000000</f>
        <v>2819.4450000000002</v>
      </c>
      <c r="S29">
        <v>172.39</v>
      </c>
      <c r="T29" s="1">
        <f t="shared" si="4"/>
        <v>0.98317767851963578</v>
      </c>
      <c r="U29">
        <v>356.3</v>
      </c>
      <c r="V29" s="6">
        <f t="shared" si="1"/>
        <v>-4.0471512770137608E-2</v>
      </c>
      <c r="W29" s="1">
        <f t="shared" si="5"/>
        <v>0.52702695655591103</v>
      </c>
    </row>
    <row r="30" spans="8:23" x14ac:dyDescent="0.25">
      <c r="H30" t="e" vm="30">
        <v>#VALUE!</v>
      </c>
      <c r="I30" t="str" cm="1">
        <f t="array" ref="I30">_FV(H30,"Name")</f>
        <v>THE WALT DISNEY COMPANY</v>
      </c>
      <c r="J30" t="str" cm="1">
        <f t="array" ref="J30">_FV(H30,"Ticker symbol",TRUE)</f>
        <v>DIS</v>
      </c>
      <c r="K30" cm="1">
        <f t="array" ref="K30">_FV(H30,"Price")</f>
        <v>171.37</v>
      </c>
      <c r="L30" s="1" cm="1">
        <f t="array" ref="L30">_FV(H30,"Change (%)",TRUE)</f>
        <v>4.8079999999999998E-3</v>
      </c>
      <c r="M30" s="2" cm="1">
        <f t="array" ref="M30">_FV(H30,"52 week high",TRUE)</f>
        <v>203.02</v>
      </c>
      <c r="N30" s="2" cm="1">
        <f t="array" ref="N30">_FV(H30,"52 week low",TRUE)</f>
        <v>117.23</v>
      </c>
      <c r="O30" s="3" cm="1">
        <f t="array" ref="O30">_FV(H30,"Market cap",TRUE)/1000000</f>
        <v>309910.90000000002</v>
      </c>
      <c r="P30" s="2" cm="1">
        <f t="array" ref="P30">_FV(H30,"Volume")/1000000</f>
        <v>7.4593720000000001</v>
      </c>
      <c r="Q30" s="2" cm="1">
        <f t="array" ref="Q30">_FV(H30,"Volume average",TRUE)/1000000</f>
        <v>9.5844070000000006</v>
      </c>
      <c r="R30" s="3" cm="1">
        <f t="array" ref="R30">_FV(H30,"Shares outstanding",TRUE)/1000000</f>
        <v>1817.127</v>
      </c>
      <c r="S30">
        <v>43.15</v>
      </c>
      <c r="T30" s="1">
        <f t="shared" si="4"/>
        <v>2.9714947856315184</v>
      </c>
      <c r="U30">
        <v>176</v>
      </c>
      <c r="V30" s="6">
        <f t="shared" si="1"/>
        <v>-2.6306818181818126E-2</v>
      </c>
      <c r="W30" s="1">
        <f t="shared" si="5"/>
        <v>0.77828205751279134</v>
      </c>
    </row>
    <row r="31" spans="8:23" x14ac:dyDescent="0.25">
      <c r="H31" t="e" vm="31">
        <v>#VALUE!</v>
      </c>
      <c r="I31" t="str" cm="1">
        <f t="array" ref="I31">_FV(H31,"Name")</f>
        <v>BLACKROCK, INC.</v>
      </c>
      <c r="J31" t="str" cm="1">
        <f t="array" ref="J31">_FV(H31,"Ticker symbol",TRUE)</f>
        <v>BLK</v>
      </c>
      <c r="K31" cm="1">
        <f t="array" ref="K31">_FV(H31,"Price")</f>
        <v>904.3</v>
      </c>
      <c r="L31" s="1" cm="1">
        <f t="array" ref="L31">_FV(H31,"Change (%)",TRUE)</f>
        <v>1.5170000000000001E-3</v>
      </c>
      <c r="M31" s="2" cm="1">
        <f t="array" ref="M31">_FV(H31,"52 week high",TRUE)</f>
        <v>959.88499999999999</v>
      </c>
      <c r="N31" s="2" cm="1">
        <f t="array" ref="N31">_FV(H31,"52 week low",TRUE)</f>
        <v>587.9</v>
      </c>
      <c r="O31" s="3" cm="1">
        <f t="array" ref="O31">_FV(H31,"Market cap",TRUE)/1000000</f>
        <v>137422.1</v>
      </c>
      <c r="P31" s="2" cm="1">
        <f t="array" ref="P31">_FV(H31,"Volume")/1000000</f>
        <v>0.30813699999999999</v>
      </c>
      <c r="Q31" s="2" cm="1">
        <f t="array" ref="Q31">_FV(H31,"Volume average",TRUE)/1000000</f>
        <v>0.62670599999999999</v>
      </c>
      <c r="R31" s="3" cm="1">
        <f t="array" ref="R31">_FV(H31,"Shares outstanding",TRUE)/1000000</f>
        <v>152.19579999999999</v>
      </c>
      <c r="S31">
        <v>550</v>
      </c>
      <c r="T31" s="1">
        <f t="shared" si="4"/>
        <v>0.64418181818181819</v>
      </c>
      <c r="U31">
        <v>867.2</v>
      </c>
      <c r="V31" s="6">
        <f t="shared" si="1"/>
        <v>4.2781365313653064E-2</v>
      </c>
      <c r="W31" s="1">
        <f t="shared" si="5"/>
        <v>0.49167711813832959</v>
      </c>
    </row>
    <row r="32" spans="8:23" x14ac:dyDescent="0.25">
      <c r="H32" t="e" vm="32">
        <v>#VALUE!</v>
      </c>
      <c r="I32" t="str" cm="1">
        <f t="array" ref="I32">_FV(H32,"Name")</f>
        <v>ASML Holding NV</v>
      </c>
      <c r="J32" t="str" cm="1">
        <f t="array" ref="J32">_FV(H32,"Ticker symbol",TRUE)</f>
        <v>ASML</v>
      </c>
      <c r="K32" cm="1">
        <f t="array" ref="K32">_FV(H32,"Price")</f>
        <v>787.12199999999996</v>
      </c>
      <c r="L32" s="1" cm="1">
        <f t="array" ref="L32">_FV(H32,"Change (%)",TRUE)</f>
        <v>2.5299000000000002E-2</v>
      </c>
      <c r="M32" s="2" cm="1">
        <f t="array" ref="M32">_FV(H32,"52 week high",TRUE)</f>
        <v>895.93</v>
      </c>
      <c r="N32" s="2" cm="1">
        <f t="array" ref="N32">_FV(H32,"52 week low",TRUE)</f>
        <v>357.38</v>
      </c>
      <c r="O32" s="3" cm="1">
        <f t="array" ref="O32">_FV(H32,"Market cap",TRUE)/1000000</f>
        <v>315922.5</v>
      </c>
      <c r="P32" s="2" cm="1">
        <f t="array" ref="P32">_FV(H32,"Volume")/1000000</f>
        <v>1.01583</v>
      </c>
      <c r="Q32" s="2" cm="1">
        <f t="array" ref="Q32">_FV(H32,"Volume average",TRUE)/1000000</f>
        <v>1.1747350000000001</v>
      </c>
      <c r="R32" s="3" cm="1">
        <f t="array" ref="R32">_FV(H32,"Shares outstanding",TRUE)/1000000</f>
        <v>413.32920000000001</v>
      </c>
      <c r="S32">
        <v>248.715</v>
      </c>
      <c r="T32" s="1">
        <f t="shared" si="4"/>
        <v>2.1647548398769674</v>
      </c>
      <c r="U32">
        <v>766.7</v>
      </c>
      <c r="V32" s="6">
        <f t="shared" si="1"/>
        <v>2.6636233207251836E-2</v>
      </c>
      <c r="W32" s="1">
        <f t="shared" si="5"/>
        <v>0.86473119469497373</v>
      </c>
    </row>
    <row r="33" spans="8:23" x14ac:dyDescent="0.25">
      <c r="H33" t="e" vm="33">
        <v>#VALUE!</v>
      </c>
      <c r="I33" t="str" cm="1">
        <f t="array" ref="I33">_FV(H33,"Name")</f>
        <v>AMAZON.COM, INC.</v>
      </c>
      <c r="J33" t="str" cm="1">
        <f t="array" ref="J33">_FV(H33,"Ticker symbol",TRUE)</f>
        <v>AMZN</v>
      </c>
      <c r="K33" cm="1">
        <f t="array" ref="K33">_FV(H33,"Price")</f>
        <v>3435.01</v>
      </c>
      <c r="L33" s="1" cm="1">
        <f t="array" ref="L33">_FV(H33,"Change (%)",TRUE)</f>
        <v>5.8420000000000008E-3</v>
      </c>
      <c r="M33" s="2" cm="1">
        <f t="array" ref="M33">_FV(H33,"52 week high",TRUE)</f>
        <v>3773.0781999999999</v>
      </c>
      <c r="N33" s="2" cm="1">
        <f t="array" ref="N33">_FV(H33,"52 week low",TRUE)</f>
        <v>2881.0001000000002</v>
      </c>
      <c r="O33" s="3" cm="1">
        <f t="array" ref="O33">_FV(H33,"Market cap",TRUE)/1000000</f>
        <v>1739628.181905</v>
      </c>
      <c r="P33" s="2" cm="1">
        <f t="array" ref="P33">_FV(H33,"Volume")/1000000</f>
        <v>1.777776</v>
      </c>
      <c r="Q33" s="2" cm="1">
        <f t="array" ref="Q33">_FV(H33,"Volume average",TRUE)/1000000</f>
        <v>2.9548290000000001</v>
      </c>
      <c r="R33" s="3" cm="1">
        <f t="array" ref="R33">_FV(H33,"Shares outstanding",TRUE)/1000000</f>
        <v>506.44049999999999</v>
      </c>
      <c r="S33">
        <v>1181.6500000000001</v>
      </c>
      <c r="T33" s="1">
        <f t="shared" si="4"/>
        <v>1.9069606059323827</v>
      </c>
      <c r="U33">
        <v>3327.6</v>
      </c>
      <c r="V33" s="6">
        <f t="shared" si="1"/>
        <v>3.2278519052770793E-2</v>
      </c>
      <c r="W33" s="1">
        <f t="shared" si="5"/>
        <v>0.60165106001057922</v>
      </c>
    </row>
    <row r="34" spans="8:23" x14ac:dyDescent="0.25">
      <c r="H34" t="e" vm="1">
        <v>#VALUE!</v>
      </c>
      <c r="I34" t="str" cm="1">
        <f t="array" ref="I34">_FV(H34,"Name")</f>
        <v>APPLE INC.</v>
      </c>
      <c r="J34" t="str" cm="1">
        <f t="array" ref="J34">_FV(H34,"Ticker symbol",TRUE)</f>
        <v>AAPL</v>
      </c>
      <c r="K34" cm="1">
        <f t="array" ref="K34">_FV(H34,"Price")</f>
        <v>149.47999999999999</v>
      </c>
      <c r="L34" s="1" cm="1">
        <f t="array" ref="L34">_FV(H34,"Change (%)",TRUE)</f>
        <v>1.474E-3</v>
      </c>
      <c r="M34" s="2" cm="1">
        <f t="array" ref="M34">_FV(H34,"52 week high",TRUE)</f>
        <v>157.26</v>
      </c>
      <c r="N34" s="2" cm="1">
        <f t="array" ref="N34">_FV(H34,"52 week low",TRUE)</f>
        <v>107.32</v>
      </c>
      <c r="O34" s="3" cm="1">
        <f t="array" ref="O34">_FV(H34,"Market cap",TRUE)/1000000</f>
        <v>2470929.8116000001</v>
      </c>
      <c r="P34" s="2" cm="1">
        <f t="array" ref="P34">_FV(H34,"Volume")/1000000</f>
        <v>60.909500999999999</v>
      </c>
      <c r="Q34" s="2" cm="1">
        <f t="array" ref="Q34">_FV(H34,"Volume average",TRUE)/1000000</f>
        <v>79.630105</v>
      </c>
      <c r="R34" s="3" cm="1">
        <f t="array" ref="R34">_FV(H34,"Shares outstanding",TRUE)/1000000</f>
        <v>16530.169999999998</v>
      </c>
      <c r="S34">
        <v>43.628</v>
      </c>
      <c r="T34" s="1">
        <f t="shared" si="4"/>
        <v>2.4262400293389565</v>
      </c>
      <c r="U34">
        <v>145.9</v>
      </c>
      <c r="V34" s="6">
        <f>K34/U34-1</f>
        <v>2.4537354352295981E-2</v>
      </c>
      <c r="W34" s="1">
        <f t="shared" si="5"/>
        <v>0.76490544625051038</v>
      </c>
    </row>
    <row r="36" spans="8:23" x14ac:dyDescent="0.25">
      <c r="H36" t="e" vm="34">
        <v>#VALUE!</v>
      </c>
      <c r="I36" t="str" cm="1">
        <f t="array" ref="I36">_FV(H36,"Name")</f>
        <v>SMART GLOBAL HOLDINGS, INC.</v>
      </c>
      <c r="J36" t="str" cm="1">
        <f t="array" ref="J36">_FV(H36,"Ticker symbol",TRUE)</f>
        <v>SGH</v>
      </c>
      <c r="K36" cm="1">
        <f t="array" ref="K36">_FV(H36,"Price")</f>
        <v>50.31</v>
      </c>
      <c r="L36" s="1" cm="1">
        <f t="array" ref="L36">_FV(H36,"Change (%)",TRUE)</f>
        <v>-5.535E-3</v>
      </c>
      <c r="M36" s="2" cm="1">
        <f t="array" ref="M36">_FV(H36,"52 week high",TRUE)</f>
        <v>58.39</v>
      </c>
      <c r="N36" s="2" cm="1">
        <f t="array" ref="N36">_FV(H36,"52 week low",TRUE)</f>
        <v>24.37</v>
      </c>
      <c r="O36" s="3" cm="1">
        <f t="array" ref="O36">_FV(H36,"Market cap",TRUE)/1000000</f>
        <v>1220.5563199999999</v>
      </c>
      <c r="P36" s="2" cm="1">
        <f t="array" ref="P36">_FV(H36,"Volume")/1000000</f>
        <v>0.39003700000000002</v>
      </c>
      <c r="Q36" s="2" cm="1">
        <f t="array" ref="Q36">_FV(H36,"Volume average",TRUE)/1000000</f>
        <v>0.58067899999999995</v>
      </c>
      <c r="R36" s="3" cm="1">
        <f t="array" ref="R36">_FV(H36,"Shares outstanding",TRUE)/1000000</f>
        <v>24.26071</v>
      </c>
      <c r="S36">
        <v>50.56</v>
      </c>
      <c r="T36" s="1">
        <f t="shared" ref="T36:T45" si="6">K36/S36-1</f>
        <v>-4.9446202531645556E-3</v>
      </c>
      <c r="W36" s="1">
        <f t="shared" si="5"/>
        <v>0.67169124421582327</v>
      </c>
    </row>
    <row r="37" spans="8:23" x14ac:dyDescent="0.25">
      <c r="H37" t="e" vm="35">
        <v>#VALUE!</v>
      </c>
      <c r="I37" t="str" cm="1">
        <f t="array" ref="I37">_FV(H37,"Name")</f>
        <v>SPRINKLR, INC.</v>
      </c>
      <c r="J37" t="str" cm="1">
        <f t="array" ref="J37">_FV(H37,"Ticker symbol",TRUE)</f>
        <v>CXM</v>
      </c>
      <c r="K37" cm="1">
        <f t="array" ref="K37">_FV(H37,"Price")</f>
        <v>17.72</v>
      </c>
      <c r="L37" s="1" cm="1">
        <f t="array" ref="L37">_FV(H37,"Change (%)",TRUE)</f>
        <v>4.5427999999999996E-2</v>
      </c>
      <c r="M37" s="2" cm="1">
        <f t="array" ref="M37">_FV(H37,"52 week high",TRUE)</f>
        <v>26.5</v>
      </c>
      <c r="N37" s="2" cm="1">
        <f t="array" ref="N37">_FV(H37,"52 week low",TRUE)</f>
        <v>14.6</v>
      </c>
      <c r="O37" s="3" cm="1">
        <f t="array" ref="O37">_FV(H37,"Market cap",TRUE)/1000000</f>
        <v>4519.1989359999998</v>
      </c>
      <c r="P37" s="2" cm="1">
        <f t="array" ref="P37">_FV(H37,"Volume")/1000000</f>
        <v>0.29518699999999998</v>
      </c>
      <c r="Q37" s="2" cm="1">
        <f t="array" ref="Q37">_FV(H37,"Volume average",TRUE)/1000000</f>
        <v>0.42677700000000002</v>
      </c>
      <c r="R37" s="3" cm="1">
        <f t="array" ref="R37">_FV(H37,"Shares outstanding",TRUE)/1000000</f>
        <v>255.03380000000001</v>
      </c>
      <c r="S37">
        <v>18.71</v>
      </c>
      <c r="T37" s="1">
        <f t="shared" si="6"/>
        <v>-5.2912880812399865E-2</v>
      </c>
      <c r="W37" s="1">
        <f t="shared" si="5"/>
        <v>0.69166567083043362</v>
      </c>
    </row>
    <row r="38" spans="8:23" x14ac:dyDescent="0.25">
      <c r="H38" t="e" vm="36">
        <v>#VALUE!</v>
      </c>
      <c r="I38" t="str" cm="1">
        <f t="array" ref="I38">_FV(H38,"Name")</f>
        <v>ANAPLAN, INC.</v>
      </c>
      <c r="J38" t="str" cm="1">
        <f t="array" ref="J38">_FV(H38,"Ticker symbol",TRUE)</f>
        <v>PLAN</v>
      </c>
      <c r="K38" cm="1">
        <f t="array" ref="K38">_FV(H38,"Price")</f>
        <v>66.400000000000006</v>
      </c>
      <c r="L38" s="1" cm="1">
        <f t="array" ref="L38">_FV(H38,"Change (%)",TRUE)</f>
        <v>9.2720000000000007E-3</v>
      </c>
      <c r="M38" s="2" cm="1">
        <f t="array" ref="M38">_FV(H38,"52 week high",TRUE)</f>
        <v>86.17</v>
      </c>
      <c r="N38" s="2" cm="1">
        <f t="array" ref="N38">_FV(H38,"52 week low",TRUE)</f>
        <v>46.003500000000003</v>
      </c>
      <c r="O38" s="3" cm="1">
        <f t="array" ref="O38">_FV(H38,"Market cap",TRUE)/1000000</f>
        <v>9706.5246399999996</v>
      </c>
      <c r="P38" s="2" cm="1">
        <f t="array" ref="P38">_FV(H38,"Volume")/1000000</f>
        <v>0.82992699999999997</v>
      </c>
      <c r="Q38" s="2" cm="1">
        <f t="array" ref="Q38">_FV(H38,"Volume average",TRUE)/1000000</f>
        <v>1.1587639999999999</v>
      </c>
      <c r="R38" s="3" cm="1">
        <f t="array" ref="R38">_FV(H38,"Shares outstanding",TRUE)/1000000</f>
        <v>146.18260000000001</v>
      </c>
      <c r="S38">
        <v>57</v>
      </c>
      <c r="T38" s="1">
        <f t="shared" si="6"/>
        <v>0.16491228070175445</v>
      </c>
      <c r="W38" s="1">
        <f t="shared" si="5"/>
        <v>0.71621745238892476</v>
      </c>
    </row>
    <row r="39" spans="8:23" x14ac:dyDescent="0.25">
      <c r="H39" t="e" vm="37">
        <v>#VALUE!</v>
      </c>
      <c r="I39" t="str" cm="1">
        <f t="array" ref="I39">_FV(H39,"Name")</f>
        <v>SENTINELONE, INC.</v>
      </c>
      <c r="J39" t="str" cm="1">
        <f t="array" ref="J39">_FV(H39,"Ticker symbol",TRUE)</f>
        <v>S</v>
      </c>
      <c r="K39" cm="1">
        <f t="array" ref="K39">_FV(H39,"Price")</f>
        <v>65.73</v>
      </c>
      <c r="L39" s="1" cm="1">
        <f t="array" ref="L39">_FV(H39,"Change (%)",TRUE)</f>
        <v>5.0671000000000001E-2</v>
      </c>
      <c r="M39" s="2" cm="1">
        <f t="array" ref="M39">_FV(H39,"52 week high",TRUE)</f>
        <v>73.47</v>
      </c>
      <c r="N39" s="2" cm="1">
        <f t="array" ref="N39">_FV(H39,"52 week low",TRUE)</f>
        <v>39.94</v>
      </c>
      <c r="O39" s="3" cm="1">
        <f t="array" ref="O39">_FV(H39,"Market cap",TRUE)/1000000</f>
        <v>17420.553360000002</v>
      </c>
      <c r="P39" s="2" cm="1">
        <f t="array" ref="P39">_FV(H39,"Volume")/1000000</f>
        <v>1.412423</v>
      </c>
      <c r="Q39" s="2" cm="1">
        <f t="array" ref="Q39">_FV(H39,"Volume average",TRUE)/1000000</f>
        <v>2.8794</v>
      </c>
      <c r="R39" s="3" cm="1">
        <f t="array" ref="R39">_FV(H39,"Shares outstanding",TRUE)/1000000</f>
        <v>265.03199999999998</v>
      </c>
      <c r="S39">
        <v>51.18</v>
      </c>
      <c r="T39" s="1">
        <f t="shared" si="6"/>
        <v>0.28429073856975395</v>
      </c>
      <c r="W39" s="1">
        <f t="shared" si="5"/>
        <v>0.49052684587066753</v>
      </c>
    </row>
    <row r="40" spans="8:23" x14ac:dyDescent="0.25">
      <c r="H40" t="e" vm="38">
        <v>#VALUE!</v>
      </c>
      <c r="I40" t="str" cm="1">
        <f t="array" ref="I40">_FV(H40,"Name")</f>
        <v>Zeta Global Holdings Corp</v>
      </c>
      <c r="J40" t="str" cm="1">
        <f t="array" ref="J40">_FV(H40,"Ticker symbol",TRUE)</f>
        <v>ZETA</v>
      </c>
      <c r="K40" cm="1">
        <f t="array" ref="K40">_FV(H40,"Price")</f>
        <v>8.34</v>
      </c>
      <c r="L40" s="1" cm="1">
        <f t="array" ref="L40">_FV(H40,"Change (%)",TRUE)</f>
        <v>4.3804999999999997E-2</v>
      </c>
      <c r="M40" s="2" cm="1">
        <f t="array" ref="M40">_FV(H40,"52 week high",TRUE)</f>
        <v>9.44</v>
      </c>
      <c r="N40" s="2" cm="1">
        <f t="array" ref="N40">_FV(H40,"52 week low",TRUE)</f>
        <v>5.27</v>
      </c>
      <c r="O40" s="3" cm="1">
        <f t="array" ref="O40">_FV(H40,"Market cap",TRUE)/1000000</f>
        <v>1585.8343199999999</v>
      </c>
      <c r="P40" s="2" cm="1">
        <f t="array" ref="P40">_FV(H40,"Volume")/1000000</f>
        <v>0.35762500000000003</v>
      </c>
      <c r="Q40" s="2" cm="1">
        <f t="array" ref="Q40">_FV(H40,"Volume average",TRUE)/1000000</f>
        <v>0.78993999999999998</v>
      </c>
      <c r="R40" s="3" t="e" cm="1" vm="4">
        <f t="array" ref="R40">_FV(H40,"Shares outstanding",TRUE)/1000000</f>
        <v>#VALUE!</v>
      </c>
      <c r="S40">
        <v>6.14</v>
      </c>
      <c r="T40" s="1">
        <f t="shared" si="6"/>
        <v>0.35830618892508137</v>
      </c>
      <c r="W40" s="1">
        <f t="shared" si="5"/>
        <v>0.45272425753854728</v>
      </c>
    </row>
    <row r="41" spans="8:23" x14ac:dyDescent="0.25">
      <c r="H41" t="e" vm="39">
        <v>#VALUE!</v>
      </c>
      <c r="I41" t="str" cm="1">
        <f t="array" ref="I41">_FV(H41,"Name")</f>
        <v>MONDAY.COM LTD</v>
      </c>
      <c r="J41" t="str" cm="1">
        <f t="array" ref="J41">_FV(H41,"Ticker symbol",TRUE)</f>
        <v>MNDY</v>
      </c>
      <c r="K41" cm="1">
        <f t="array" ref="K41">_FV(H41,"Price")</f>
        <v>369.06</v>
      </c>
      <c r="L41" s="1" cm="1">
        <f t="array" ref="L41">_FV(H41,"Change (%)",TRUE)</f>
        <v>3.8900000000000002E-3</v>
      </c>
      <c r="M41" s="2" cm="1">
        <f t="array" ref="M41">_FV(H41,"52 week high",TRUE)</f>
        <v>425.84359999999998</v>
      </c>
      <c r="N41" s="2" cm="1">
        <f t="array" ref="N41">_FV(H41,"52 week low",TRUE)</f>
        <v>155.01</v>
      </c>
      <c r="O41" s="3" cm="1">
        <f t="array" ref="O41">_FV(H41,"Market cap",TRUE)/1000000</f>
        <v>16284.89798</v>
      </c>
      <c r="P41" s="2" cm="1">
        <f t="array" ref="P41">_FV(H41,"Volume")/1000000</f>
        <v>0.422296</v>
      </c>
      <c r="Q41" s="2" cm="1">
        <f t="array" ref="Q41">_FV(H41,"Volume average",TRUE)/1000000</f>
        <v>0.27877299999999999</v>
      </c>
      <c r="R41" s="3" t="e" cm="1" vm="4">
        <f t="array" ref="R41">_FV(H41,"Shares outstanding",TRUE)/1000000</f>
        <v>#VALUE!</v>
      </c>
      <c r="S41">
        <v>220.11</v>
      </c>
      <c r="T41" s="1">
        <f t="shared" si="6"/>
        <v>0.67670710099495701</v>
      </c>
      <c r="W41" s="1">
        <f t="shared" si="5"/>
        <v>1.5148382375624612</v>
      </c>
    </row>
    <row r="42" spans="8:23" x14ac:dyDescent="0.25">
      <c r="H42" t="e" vm="40">
        <v>#VALUE!</v>
      </c>
      <c r="I42" t="str" cm="1">
        <f t="array" ref="I42">_FV(H42,"Name")</f>
        <v>TWILIO INC.</v>
      </c>
      <c r="J42" t="str" cm="1">
        <f t="array" ref="J42">_FV(H42,"Ticker symbol",TRUE)</f>
        <v>TWLO</v>
      </c>
      <c r="K42" cm="1">
        <f t="array" ref="K42">_FV(H42,"Price")</f>
        <v>369.41500000000002</v>
      </c>
      <c r="L42" s="1" cm="1">
        <f t="array" ref="L42">_FV(H42,"Change (%)",TRUE)</f>
        <v>7.7059999999999993E-3</v>
      </c>
      <c r="M42" s="2" cm="1">
        <f t="array" ref="M42">_FV(H42,"52 week high",TRUE)</f>
        <v>457.3</v>
      </c>
      <c r="N42" s="2" cm="1">
        <f t="array" ref="N42">_FV(H42,"52 week low",TRUE)</f>
        <v>254.82</v>
      </c>
      <c r="O42" s="3" cm="1">
        <f t="array" ref="O42">_FV(H42,"Market cap",TRUE)/1000000</f>
        <v>65441.756425</v>
      </c>
      <c r="P42" s="2" cm="1">
        <f t="array" ref="P42">_FV(H42,"Volume")/1000000</f>
        <v>0.99313899999999999</v>
      </c>
      <c r="Q42" s="2" cm="1">
        <f t="array" ref="Q42">_FV(H42,"Volume average",TRUE)/1000000</f>
        <v>1.638279</v>
      </c>
      <c r="R42" s="3" cm="1">
        <f t="array" ref="R42">_FV(H42,"Shares outstanding",TRUE)/1000000</f>
        <v>177.1497</v>
      </c>
      <c r="S42">
        <v>376.81</v>
      </c>
      <c r="T42" s="1">
        <f t="shared" si="6"/>
        <v>-1.9625275337703307E-2</v>
      </c>
      <c r="W42" s="1">
        <f t="shared" si="5"/>
        <v>0.60620871048215841</v>
      </c>
    </row>
    <row r="43" spans="8:23" x14ac:dyDescent="0.25">
      <c r="H43" t="e" vm="41">
        <v>#VALUE!</v>
      </c>
      <c r="I43" t="str" cm="1">
        <f t="array" ref="I43">_FV(H43,"Name")</f>
        <v>COUPA SOFTWARE INCORPORATED</v>
      </c>
      <c r="J43" t="str" cm="1">
        <f t="array" ref="J43">_FV(H43,"Ticker symbol",TRUE)</f>
        <v>COUP</v>
      </c>
      <c r="K43" cm="1">
        <f t="array" ref="K43">_FV(H43,"Price")</f>
        <v>255.82</v>
      </c>
      <c r="L43" s="1" cm="1">
        <f t="array" ref="L43">_FV(H43,"Change (%)",TRUE)</f>
        <v>3.4520000000000002E-3</v>
      </c>
      <c r="M43" s="2" cm="1">
        <f t="array" ref="M43">_FV(H43,"52 week high",TRUE)</f>
        <v>377.04230000000001</v>
      </c>
      <c r="N43" s="2" cm="1">
        <f t="array" ref="N43">_FV(H43,"52 week low",TRUE)</f>
        <v>203.505</v>
      </c>
      <c r="O43" s="3" cm="1">
        <f t="array" ref="O43">_FV(H43,"Market cap",TRUE)/1000000</f>
        <v>18945.880824</v>
      </c>
      <c r="P43" s="2" cm="1">
        <f t="array" ref="P43">_FV(H43,"Volume")/1000000</f>
        <v>0.48349900000000001</v>
      </c>
      <c r="Q43" s="2" cm="1">
        <f t="array" ref="Q43">_FV(H43,"Volume average",TRUE)/1000000</f>
        <v>1.0663549999999999</v>
      </c>
      <c r="R43" s="3" cm="1">
        <f t="array" ref="R43">_FV(H43,"Shares outstanding",TRUE)/1000000</f>
        <v>74.059420000000003</v>
      </c>
      <c r="S43">
        <v>214.86</v>
      </c>
      <c r="T43" s="1">
        <f t="shared" si="6"/>
        <v>0.19063576282230277</v>
      </c>
      <c r="W43" s="1">
        <f t="shared" si="5"/>
        <v>0.45341279405076174</v>
      </c>
    </row>
    <row r="44" spans="8:23" x14ac:dyDescent="0.25">
      <c r="H44" t="e" vm="42">
        <v>#VALUE!</v>
      </c>
      <c r="I44" t="str" cm="1">
        <f t="array" ref="I44">_FV(H44,"Name")</f>
        <v>COHU, INC.</v>
      </c>
      <c r="J44" t="str" cm="1">
        <f t="array" ref="J44">_FV(H44,"Ticker symbol",TRUE)</f>
        <v>COHU</v>
      </c>
      <c r="K44" cm="1">
        <f t="array" ref="K44">_FV(H44,"Price")</f>
        <v>30.9</v>
      </c>
      <c r="L44" s="1" cm="1">
        <f t="array" ref="L44">_FV(H44,"Change (%)",TRUE)</f>
        <v>-1.278E-2</v>
      </c>
      <c r="M44" s="2" cm="1">
        <f t="array" ref="M44">_FV(H44,"52 week high",TRUE)</f>
        <v>51.86</v>
      </c>
      <c r="N44" s="2" cm="1">
        <f t="array" ref="N44">_FV(H44,"52 week low",TRUE)</f>
        <v>17.149999999999999</v>
      </c>
      <c r="O44" s="3" cm="1">
        <f t="array" ref="O44">_FV(H44,"Market cap",TRUE)/1000000</f>
        <v>1501.6482269999999</v>
      </c>
      <c r="P44" s="2" cm="1">
        <f t="array" ref="P44">_FV(H44,"Volume")/1000000</f>
        <v>0.40520099999999998</v>
      </c>
      <c r="Q44" s="2" cm="1">
        <f t="array" ref="Q44">_FV(H44,"Volume average",TRUE)/1000000</f>
        <v>0.30545499999999998</v>
      </c>
      <c r="R44" s="3" cm="1">
        <f t="array" ref="R44">_FV(H44,"Shares outstanding",TRUE)/1000000</f>
        <v>48.597029999999997</v>
      </c>
      <c r="S44">
        <v>34.700000000000003</v>
      </c>
      <c r="T44" s="1">
        <f t="shared" si="6"/>
        <v>-0.10951008645533156</v>
      </c>
      <c r="W44" s="1">
        <f t="shared" si="5"/>
        <v>1.3265489188260138</v>
      </c>
    </row>
    <row r="45" spans="8:23" x14ac:dyDescent="0.25">
      <c r="H45" t="e" vm="43">
        <v>#VALUE!</v>
      </c>
      <c r="I45" t="str" cm="1">
        <f t="array" ref="I45">_FV(H45,"Name")</f>
        <v>MARQETA, INC.</v>
      </c>
      <c r="J45" t="str" cm="1">
        <f t="array" ref="J45">_FV(H45,"Ticker symbol",TRUE)</f>
        <v>MQ</v>
      </c>
      <c r="K45" cm="1">
        <f t="array" ref="K45">_FV(H45,"Price")</f>
        <v>27.47</v>
      </c>
      <c r="L45" s="1" cm="1">
        <f t="array" ref="L45">_FV(H45,"Change (%)",TRUE)</f>
        <v>-3.6390000000000001E-4</v>
      </c>
      <c r="M45" s="2" cm="1">
        <f t="array" ref="M45">_FV(H45,"52 week high",TRUE)</f>
        <v>32.75</v>
      </c>
      <c r="N45" s="2" cm="1">
        <f t="array" ref="N45">_FV(H45,"52 week low",TRUE)</f>
        <v>19.78</v>
      </c>
      <c r="O45" s="3" cm="1">
        <f t="array" ref="O45">_FV(H45,"Market cap",TRUE)/1000000</f>
        <v>14817.279542</v>
      </c>
      <c r="P45" s="2" cm="1">
        <f t="array" ref="P45">_FV(H45,"Volume")/1000000</f>
        <v>3.0494940000000001</v>
      </c>
      <c r="Q45" s="2" cm="1">
        <f t="array" ref="Q45">_FV(H45,"Volume average",TRUE)/1000000</f>
        <v>2.8441190000000001</v>
      </c>
      <c r="R45" s="3" cm="1">
        <f t="array" ref="R45">_FV(H45,"Shares outstanding",TRUE)/1000000</f>
        <v>539.39859999999999</v>
      </c>
      <c r="S45">
        <v>29.96</v>
      </c>
      <c r="T45" s="1">
        <f t="shared" si="6"/>
        <v>-8.3110814419225743E-2</v>
      </c>
      <c r="W45" s="1">
        <f t="shared" si="5"/>
        <v>1.0722104103239001</v>
      </c>
    </row>
  </sheetData>
  <phoneticPr fontId="1" type="noConversion"/>
  <conditionalFormatting sqref="L1:L1048576">
    <cfRule type="colorScale" priority="5">
      <colorScale>
        <cfvo type="min"/>
        <cfvo type="percentile" val="50"/>
        <cfvo type="max"/>
        <color rgb="FFF8696B"/>
        <color rgb="FFFFEB84"/>
        <color rgb="FF63BE7B"/>
      </colorScale>
    </cfRule>
  </conditionalFormatting>
  <conditionalFormatting sqref="T1:T1048576">
    <cfRule type="colorScale" priority="4">
      <colorScale>
        <cfvo type="min"/>
        <cfvo type="percentile" val="50"/>
        <cfvo type="max"/>
        <color rgb="FFF8696B"/>
        <color rgb="FFFFEB84"/>
        <color rgb="FF63BE7B"/>
      </colorScale>
    </cfRule>
  </conditionalFormatting>
  <conditionalFormatting sqref="W46:W1048576 W1:W35">
    <cfRule type="colorScale" priority="3">
      <colorScale>
        <cfvo type="min"/>
        <cfvo type="percentile" val="50"/>
        <cfvo type="max"/>
        <color rgb="FFF8696B"/>
        <color rgb="FFFFEB84"/>
        <color rgb="FF63BE7B"/>
      </colorScale>
    </cfRule>
  </conditionalFormatting>
  <conditionalFormatting sqref="V3:V34">
    <cfRule type="colorScale" priority="2">
      <colorScale>
        <cfvo type="min"/>
        <cfvo type="percentile" val="50"/>
        <cfvo type="max"/>
        <color rgb="FFF8696B"/>
        <color rgb="FFFFEB84"/>
        <color rgb="FF63BE7B"/>
      </colorScale>
    </cfRule>
  </conditionalFormatting>
  <conditionalFormatting sqref="W36:W45">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cp:lastModifiedBy>
  <dcterms:created xsi:type="dcterms:W3CDTF">2021-09-27T17:36:11Z</dcterms:created>
  <dcterms:modified xsi:type="dcterms:W3CDTF">2021-10-21T20:44:20Z</dcterms:modified>
</cp:coreProperties>
</file>